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เอกสารชี้แจงค่าเดินทาง_20.05.2026\"/>
    </mc:Choice>
  </mc:AlternateContent>
  <xr:revisionPtr revIDLastSave="0" documentId="13_ncr:1_{221DC75D-26DF-4E41-95D6-DA3873C05507}" xr6:coauthVersionLast="47" xr6:coauthVersionMax="47" xr10:uidLastSave="{00000000-0000-0000-0000-000000000000}"/>
  <bookViews>
    <workbookView xWindow="-24120" yWindow="-120" windowWidth="24240" windowHeight="13020" activeTab="2" xr2:uid="{C879C17B-CE31-4124-8286-AA9FEF15E529}"/>
  </bookViews>
  <sheets>
    <sheet name="ประเทศ" sheetId="4" r:id="rId1"/>
    <sheet name="อัตราตามประกาศ" sheetId="2" r:id="rId2"/>
    <sheet name="แบบประมาณการ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6" l="1"/>
  <c r="L20" i="6"/>
  <c r="L19" i="6"/>
  <c r="L18" i="6"/>
  <c r="L17" i="6"/>
  <c r="L16" i="6"/>
  <c r="L15" i="6"/>
  <c r="L14" i="6"/>
  <c r="H13" i="6"/>
  <c r="H12" i="6"/>
  <c r="H11" i="6"/>
  <c r="H9" i="6"/>
  <c r="H8" i="6"/>
  <c r="G2" i="6"/>
  <c r="H3" i="6" s="1"/>
  <c r="E3" i="6" l="1"/>
  <c r="K3" i="6" s="1"/>
  <c r="J11" i="6" l="1"/>
  <c r="L11" i="6" s="1"/>
  <c r="J12" i="6"/>
  <c r="L12" i="6" s="1"/>
  <c r="J9" i="6"/>
  <c r="L9" i="6" s="1"/>
  <c r="J8" i="6"/>
  <c r="L8" i="6" s="1"/>
  <c r="J13" i="6"/>
  <c r="L13" i="6" s="1"/>
  <c r="L23" i="6" l="1"/>
  <c r="D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MUPY</author>
  </authors>
  <commentList>
    <comment ref="B7" authorId="0" shapeId="0" xr:uid="{3ACF29BB-36BF-4D85-9C65-AA0F905A3781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เบิกจ่ายตามประกาศอัตราค่าใช้สอย ปี 2565 ข้อ 11.1</t>
        </r>
      </text>
    </comment>
    <comment ref="B10" authorId="0" shapeId="0" xr:uid="{2C3F28F3-EC07-44C2-AFAB-973700DD4A28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เบิกจ่ายตามประกาศอัตราค่าใช้สอย ปี 2565 ข้อ 10.1</t>
        </r>
      </text>
    </comment>
    <comment ref="B14" authorId="0" shapeId="0" xr:uid="{9BEBB2A3-9A07-4B7C-B130-D5B932E63474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เบิกจ่ายตามระเบียบกระทรวงการคลังที่ กค.0408.4/ว 165 ลงวันที่ 22 ธันวาคม 2559</t>
        </r>
      </text>
    </comment>
    <comment ref="B15" authorId="0" shapeId="0" xr:uid="{E1E9ED7E-1CBC-4224-84B0-6D2636DBC61E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เบิกจ่ายตามประกาศอัตราค่าใช้สอย ปี 2565 ข้อ 12</t>
        </r>
      </text>
    </comment>
    <comment ref="B16" authorId="0" shapeId="0" xr:uid="{A9F2C2BC-CDD5-4DF3-93FF-0759982222A3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เบิกตามประกาศอัตราค่าใช้สอย ปี 2565 ข้อ 12</t>
        </r>
      </text>
    </comment>
    <comment ref="B17" authorId="0" shapeId="0" xr:uid="{F76EA5D9-A721-4E1C-B426-4BA57B7A8E39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เบิกจ่ายตามประกาศอัตราค่าใช้สอย ปี 2565 ข้อ 9</t>
        </r>
      </text>
    </comment>
    <comment ref="B18" authorId="0" shapeId="0" xr:uid="{CDE6E960-0733-44C5-B724-3A9A34B8D7A8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เบิกจ่ายตามประกาศอัตราค่าใช้สอย ปี 2565 ข้อ 3.2 (3)</t>
        </r>
      </text>
    </comment>
    <comment ref="B19" authorId="0" shapeId="0" xr:uid="{8D5A719D-B1CF-4F9A-91ED-5D7E0FD97D1E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ตามประกาศค่าใช้สอยพ.ศ. 2567 ฉบับที่ 2 เบิกได้เท่าที่จ่ายจริงแต่ไม่เกินอัตรา 1,000 บาท ต่อการเดินทาง (เดินทางก่อนและหลังปฏิบัติงาน 1 วัน)
</t>
        </r>
      </text>
    </comment>
    <comment ref="B20" authorId="0" shapeId="0" xr:uid="{75CE1F6A-0B4B-429F-8867-FDBACAB55095}">
      <text>
        <r>
          <rPr>
            <b/>
            <sz val="9"/>
            <color indexed="81"/>
            <rFont val="Tahoma"/>
            <family val="2"/>
          </rPr>
          <t>MUPY:</t>
        </r>
        <r>
          <rPr>
            <sz val="9"/>
            <color indexed="81"/>
            <rFont val="Tahoma"/>
            <family val="2"/>
          </rPr>
          <t xml:space="preserve">
เบิกจ่ายตามประกาศอัตราค่าใช้สอย ปี2565 ข้อ 3.2 (2)</t>
        </r>
      </text>
    </comment>
  </commentList>
</comments>
</file>

<file path=xl/sharedStrings.xml><?xml version="1.0" encoding="utf-8"?>
<sst xmlns="http://schemas.openxmlformats.org/spreadsheetml/2006/main" count="284" uniqueCount="241">
  <si>
    <t>ประมาณการค่าใช้จ่าย</t>
  </si>
  <si>
    <t>1. ค่าเบี้ยเลี้ยงเดินทาง/ค่าอาหารประจำวัน</t>
  </si>
  <si>
    <t>รวมเป็นเงิน</t>
  </si>
  <si>
    <t>รายการ</t>
  </si>
  <si>
    <t>2. ค่าที่พัก</t>
  </si>
  <si>
    <t>3. ค่าตั๋วเครื่องบิน</t>
  </si>
  <si>
    <t>4. ค่าพาหนะเดินทาง (ในประเทศ)</t>
  </si>
  <si>
    <t>5. ค่าพาหนะเดินทาง (ในต่างประเทศ)</t>
  </si>
  <si>
    <t>6. ค่าลงทะเบียน</t>
  </si>
  <si>
    <t>7. ค่าธรรมเนียมตรวจลงตรา (visa)</t>
  </si>
  <si>
    <t>งบประมาณรายจ่ายการเดินทางไปปฏิบัติงานต่างประเทศ (ประชุม อบรม สัมมนา รวมถึงทำความตกลงร่วมมือ (MOU))</t>
  </si>
  <si>
    <t>9. ค่าธรรมเนียมการจัดทำหนังสือเดินทางราชการ (official passport)</t>
  </si>
  <si>
    <t>ค่าที่พัก</t>
  </si>
  <si>
    <t>Title</t>
  </si>
  <si>
    <t>Domestic rate</t>
  </si>
  <si>
    <t>International rate</t>
  </si>
  <si>
    <t>คณบดี</t>
  </si>
  <si>
    <t>ศ.</t>
  </si>
  <si>
    <t>รศ.</t>
  </si>
  <si>
    <t>ผศ.</t>
  </si>
  <si>
    <t>อ.</t>
  </si>
  <si>
    <t>ผช. อ.</t>
  </si>
  <si>
    <t>นาย</t>
  </si>
  <si>
    <t>นาง</t>
  </si>
  <si>
    <t>นางสาว</t>
  </si>
  <si>
    <t>ค่าเบี้ยเลี้ยง</t>
  </si>
  <si>
    <t>ระยะเวลาในการปฏิบัติงาน</t>
  </si>
  <si>
    <t>ถึง</t>
  </si>
  <si>
    <t>รวม</t>
  </si>
  <si>
    <t>วัน</t>
  </si>
  <si>
    <t>จำนวน</t>
  </si>
  <si>
    <t>อัตรา (บาท)</t>
  </si>
  <si>
    <t>รวมเป็นเงิน (บาท)</t>
  </si>
  <si>
    <t>ต่อวัน</t>
  </si>
  <si>
    <t>คน</t>
  </si>
  <si>
    <t>ต่อคน</t>
  </si>
  <si>
    <t>ประเทศ</t>
  </si>
  <si>
    <t>โซน</t>
  </si>
  <si>
    <t>เกรเนดา</t>
  </si>
  <si>
    <t>แคนาดา</t>
  </si>
  <si>
    <t>จอร์เจีย</t>
  </si>
  <si>
    <t>จาเมกา</t>
  </si>
  <si>
    <t>เซนต์คิตส์และเนวิส</t>
  </si>
  <si>
    <t>เซนต์ลูเชีย</t>
  </si>
  <si>
    <t>เซนต์วินเซนต์และเกรนาดีนส์</t>
  </si>
  <si>
    <t>โซมาเลีย</t>
  </si>
  <si>
    <t>ญี่ปุ่น</t>
  </si>
  <si>
    <t>ตูวาลู</t>
  </si>
  <si>
    <t>เติร์กเมนิสถาน</t>
  </si>
  <si>
    <t>นครรัฐวาติกัน</t>
  </si>
  <si>
    <t>นิวซีแลนด์</t>
  </si>
  <si>
    <t>บอสเนียและเฮอร์เซโกวีนา</t>
  </si>
  <si>
    <t>บาร์เบโดส</t>
  </si>
  <si>
    <t>บูร์กินาฟาโซ</t>
  </si>
  <si>
    <t>เบลีซ</t>
  </si>
  <si>
    <t>ปาปัวนิวกินี</t>
  </si>
  <si>
    <t>มองโกเลีย</t>
  </si>
  <si>
    <t>มาเลเซีย</t>
  </si>
  <si>
    <t>ยูเครน</t>
  </si>
  <si>
    <t>โรมาเนีย</t>
  </si>
  <si>
    <t>สหรัฐอเมริกา</t>
  </si>
  <si>
    <t>สหรัฐอาหรับเอมิเรตส์</t>
  </si>
  <si>
    <t>สาธารณรัฐคองโก</t>
  </si>
  <si>
    <t>สาธารณรัฐเช็ก</t>
  </si>
  <si>
    <t>สาธารณรัฐโดมินิกัน</t>
  </si>
  <si>
    <t>สาธารณรัฐแอฟริกากลาง</t>
  </si>
  <si>
    <t>หมู่เกาะโซโลมอน</t>
  </si>
  <si>
    <t>แอนติกาและบาร์บูดา</t>
  </si>
  <si>
    <t>ไอร์แลนด์</t>
  </si>
  <si>
    <t>กัมพูชา : ราชอาณาจักรกัมพูชา</t>
  </si>
  <si>
    <t>กาตาร์ : รัฐกาตาร์</t>
  </si>
  <si>
    <t>เกาหลีใต้ : สาธารณรัฐเกาหลี</t>
  </si>
  <si>
    <t>เกาหลีเหนือ : สาธารณรัฐประชาธิปไตยประชาชนเกาหลี</t>
  </si>
  <si>
    <t>คาซัคสถาน : สาธารณรัฐคาซัคสถาน</t>
  </si>
  <si>
    <t>คิริบาตี, คิริบาส : สาธารณรัฐคิริบาตี, สาธารณรัฐคิริบาส</t>
  </si>
  <si>
    <t>คีร์กีซสถาน : สาธารณรัฐคีร์กีซ</t>
  </si>
  <si>
    <t>คูเวต : รัฐคูเวต</t>
  </si>
  <si>
    <t>จอร์แดน : ราชอาณาจักรฮัชไมต์จอร์แดน</t>
  </si>
  <si>
    <t>จีน : สาธารณรัฐประชาชนจีน</t>
  </si>
  <si>
    <t>ซามัว : รัฐเอกราชซามัว</t>
  </si>
  <si>
    <t>ซาอุดีอาระเบีย : ราชอาณาจักรซาอุดีอาระเบีย</t>
  </si>
  <si>
    <t>ซีเรีย : สาธารณรัฐอาหรับซีเรีย</t>
  </si>
  <si>
    <t>เซอร์เบีย : สาธารณรัฐเซอร์เบีย</t>
  </si>
  <si>
    <t>ไซปรัส : สาธารณรัฐไซปรัส</t>
  </si>
  <si>
    <t>ตรินิแดดและโตเบโก : สาธารณรัฐตรินิแดดและโตเบโก</t>
  </si>
  <si>
    <t>ตองกา, ตองงา : ราชอาณาจักรตองกา, ราชอาณาจักรตองงา</t>
  </si>
  <si>
    <t>ติมอร์–เลสเต : สาธารณรัฐประชาธิปไตยติมอร์–เลสเต</t>
  </si>
  <si>
    <t>ตุรกี : สาธารณรัฐตุรกี</t>
  </si>
  <si>
    <t>ทาจิกิสถาน : สาธารณรัฐทาจิกิสถาน</t>
  </si>
  <si>
    <t>ไทย : ราชอาณาจักรไทย</t>
  </si>
  <si>
    <t>นาอูรู : สาธารณรัฐนาอูรู</t>
  </si>
  <si>
    <t>เนปาล : สหพันธ์สาธารณรัฐประชาธิปไตยเนปาล</t>
  </si>
  <si>
    <t>บรูไนดารุสซาลาม : เนการาบรูไนดารุสซาลาม</t>
  </si>
  <si>
    <t>บังกลาเทศ : สาธารณรัฐประชาชนบังกลาเทศ</t>
  </si>
  <si>
    <t>บาห์เรน : ราชอาณาจักรบาห์เรน</t>
  </si>
  <si>
    <t>ปากีสถาน : สาธารณรัฐอิสลามปากีสถาน</t>
  </si>
  <si>
    <t>ปาเลา : สาธารณรัฐปาเลา</t>
  </si>
  <si>
    <t>พม่า : สหภาพพม่า</t>
  </si>
  <si>
    <t>ฟิลิปปินส์ : สาธารณรัฐฟิลิปปินส์</t>
  </si>
  <si>
    <t>ฟีจี : สาธารณรัฐหมู่เกาะฟีจี</t>
  </si>
  <si>
    <t>ภูฏาน : ราชอาณาจักรภูฏาน</t>
  </si>
  <si>
    <t>มอนเตเนโกร : สาธารณรัฐมอนเตเนโกร</t>
  </si>
  <si>
    <t>มัลดีฟส์ : สาธารณรัฐมัลดีฟส์</t>
  </si>
  <si>
    <t>มาซิโดเนีย; สาธารณรัฐมาซิโดเนีย</t>
  </si>
  <si>
    <t>ไมโครนีเซีย : สหพันธรัฐไมโครนีเซีย</t>
  </si>
  <si>
    <t>เยเมน : สาธารณรัฐเยเมน</t>
  </si>
  <si>
    <t>ลาว : สาธารณรัฐประชาธิปไตยประชาชนลาว</t>
  </si>
  <si>
    <t>เลบานอน : สาธารณรัฐเลบานอน</t>
  </si>
  <si>
    <t>วานวาตู : สาธารณรัฐวานวาตู</t>
  </si>
  <si>
    <t>เวียดนาม : สาธารณรัฐสังคมนิยมเวียดนาม</t>
  </si>
  <si>
    <t>ศรีลังกา : สาธารณรัฐสังคมนิยมประชาธิปไตยศรีลังกา</t>
  </si>
  <si>
    <t>สิงคโปร์ : สาธารณรัฐสิงคโปร์</t>
  </si>
  <si>
    <t>หมู่เกาะมาร์แชลล์ : สาธารณรัฐหมู่เกาะมาร์แชลล์</t>
  </si>
  <si>
    <t>ออสเตรเลีย : เครือรัฐออสเตรเลีย</t>
  </si>
  <si>
    <t>อัฟกานิสถาน : สาธารณรัฐอิสลามอัฟกานิสถาน</t>
  </si>
  <si>
    <t>อาเซอร์ไบจาน : สาธารณรัฐอาเซอร์ไบจาน</t>
  </si>
  <si>
    <t>อาร์มีเนีย : สาธารณรัฐอาร์มีเนีย</t>
  </si>
  <si>
    <t>อินเดีย : สาธารณรัฐอินเดีย</t>
  </si>
  <si>
    <t>อินโดนีเซีย : สาธารณรัฐอินโดนีเซีย</t>
  </si>
  <si>
    <t>อิรัก : สาธารณรัฐอิรัก</t>
  </si>
  <si>
    <t>อิสราเอล : รัฐอิสราเอล</t>
  </si>
  <si>
    <t>อิหร่าน : สาธารณรัฐอิสลามอิหร่าน</t>
  </si>
  <si>
    <t>อุซเบกิสถาน : สาธารณรัฐอุซเบกิสถาน</t>
  </si>
  <si>
    <t>โอมาน : รัฐสุลต่านโอมาน</t>
  </si>
  <si>
    <t>กรีซ : สาธารณรัฐเฮลเลนิก</t>
  </si>
  <si>
    <t>กัวเตมาลา : สาธารณรัฐกัวเตมาลา</t>
  </si>
  <si>
    <t>กานา : สาธารณรัฐกานา</t>
  </si>
  <si>
    <t>กาบอง : สาธารณรัฐกาบอง</t>
  </si>
  <si>
    <t>กายอานา : สาธารณรัฐสหกรณ์กายอานา</t>
  </si>
  <si>
    <t>กินี : สาธารณรัฐกินี</t>
  </si>
  <si>
    <t>กินี-บิสเซา : สาธารณรัฐกินี–บิสเซา</t>
  </si>
  <si>
    <t>แกมเบีย : สาธารณรัฐแกมเบีย</t>
  </si>
  <si>
    <t>โกตดิวัวร์ : สาธารณรัฐโกตดิวัวร์</t>
  </si>
  <si>
    <t>คองโก : สาธารณรัฐประชาธิปไตยคองโก</t>
  </si>
  <si>
    <t>คอโมโรส : สหภาพคอโมโรส</t>
  </si>
  <si>
    <t>คอสตาริกา : สาธารณรัฐคอสตาริกา</t>
  </si>
  <si>
    <t>คิวบา : สาธารณรัฐคิวบา</t>
  </si>
  <si>
    <t>เคนยา : สาธารณรัฐเคนยา</t>
  </si>
  <si>
    <t>เคปเวิร์ด : สาธารณรัฐเคปเวิร์ด</t>
  </si>
  <si>
    <t>แคเมอรูน : สาธารณรัฐแคเมอรูน</t>
  </si>
  <si>
    <t>โครเอเชีย : สาธารณรัฐโครเอเชีย</t>
  </si>
  <si>
    <t>โคลอมเบีย : สาธารณรัฐโคลอมเบีย</t>
  </si>
  <si>
    <t>จิบูตี : สาธารณรัฐจิบูตี</t>
  </si>
  <si>
    <t>ชาด : สาธารณรัฐชาด</t>
  </si>
  <si>
    <t>ชิลี : สาธารณรัฐชิลี</t>
  </si>
  <si>
    <t>ซานมารีโน : สาธารณรัฐซานมารีโน</t>
  </si>
  <si>
    <t>ซิมบับเว : สาธารณรัฐซิมบับเว</t>
  </si>
  <si>
    <t>ซูดาน : สาธารณรัฐซูดาน</t>
  </si>
  <si>
    <t>ซูรินาเม : สาธารณรัฐซูรินาเม</t>
  </si>
  <si>
    <t>เซเชลส์ : สาธารณรัฐเซเชลส์</t>
  </si>
  <si>
    <t>เซเนกัล : สาธารณรัฐเซเนกัล</t>
  </si>
  <si>
    <t>เซาตูเมและปรินซีปี : สาธารณรัฐประชาธิปไตยเซาตูเมและปรินซีปี</t>
  </si>
  <si>
    <t>เซียร์ราลีโอน : สาธารณรัฐเซียร์ราลีโอน</t>
  </si>
  <si>
    <t>แซมเบีย : สาธารณรัฐแซมเบีย</t>
  </si>
  <si>
    <t>ดอมินีกา : เครือรัฐดอมินีกา</t>
  </si>
  <si>
    <t>เดนมาร์ก : ราชอาณาจักรเดนมาร์ก</t>
  </si>
  <si>
    <t>ตูนิเซีย : สาธารณรัฐตูนิเซีย</t>
  </si>
  <si>
    <t>โตโก : สาธารณรัฐโตโก</t>
  </si>
  <si>
    <t>แทนซาเนีย : สหสาธารณรัฐแทนซาเนีย</t>
  </si>
  <si>
    <t>นอร์เวย์ : ราชอาณาจักรนอร์เวย์</t>
  </si>
  <si>
    <t>นามิเบีย : สาธารณรัฐนามิเบีย</t>
  </si>
  <si>
    <t>นิการากัว : สาธารณรัฐนิการากัว</t>
  </si>
  <si>
    <t>เนเธอร์แลนด์ : ราชอาณาจักรเนเธอร์แลนด์</t>
  </si>
  <si>
    <t>ไนจีเรีย : สหพันธ์สาธารณรัฐไนจีเรีย</t>
  </si>
  <si>
    <t>ไนเจอร์ : สาธารณรัฐไนเจอร์</t>
  </si>
  <si>
    <t>บราซิล : สหพันธ์สาธารณรัฐบราซิล</t>
  </si>
  <si>
    <t>บอตสวานา : สาธารณรัฐบอตสวานา</t>
  </si>
  <si>
    <t>บัลแกเรีย : สาธารณรัฐบัลแกเรีย</t>
  </si>
  <si>
    <t>บาฮามาส : เครือรัฐบาฮามาส</t>
  </si>
  <si>
    <t>บุรุนดี : สาธารณรัฐบุรุนดี</t>
  </si>
  <si>
    <t>เบนิน : สาธารณรัฐเบนิน</t>
  </si>
  <si>
    <t>เบลเยียม : ราชอาณาจักรเบลเยียม</t>
  </si>
  <si>
    <t>เบลารุส : สาธารณรัฐเบลารุส</t>
  </si>
  <si>
    <t>โบลิเวีย : สาธารณรัฐโบลิเวีย</t>
  </si>
  <si>
    <t>ปานามา : สาธารณรัฐปานามา</t>
  </si>
  <si>
    <t>ปารากวัย : สาธารณรัฐปารากวัย</t>
  </si>
  <si>
    <t>เปรู : สาธารณรัฐเปรู</t>
  </si>
  <si>
    <t>โปรตุเกส : สาธารณรัฐโปรตุเกส</t>
  </si>
  <si>
    <t>โปแลนด์ : สาธารณรัฐโปแลนด์</t>
  </si>
  <si>
    <t>ฝรั่งเศส : สาธารณรัฐฝรั่งเศส</t>
  </si>
  <si>
    <t>ฟินแลนด์ : สาธารณรัฐฟินแลนด์</t>
  </si>
  <si>
    <t>มอริเชียส : สาธารณรัฐมอริเชียส</t>
  </si>
  <si>
    <t>มอริเตเนีย : สาธารณรัฐอิสลามมอริเตเนีย</t>
  </si>
  <si>
    <t>มอลดอวา : สาธารณรัฐมอลดอวา</t>
  </si>
  <si>
    <t>มอลตา : สาธารณรัฐมอลตา</t>
  </si>
  <si>
    <t>มาดากัสการ์ : สาธารณรัฐมาดากัสการ์</t>
  </si>
  <si>
    <t>มาลาวี : สาธารณรัฐมาลาวี</t>
  </si>
  <si>
    <t>มาลี : สาธารณรัฐมาลี</t>
  </si>
  <si>
    <t>เม็กซิโก : สหรัฐเม็กซิโก</t>
  </si>
  <si>
    <t>โมซัมบิก : สาธารณรัฐโมซัมบิก</t>
  </si>
  <si>
    <t>โมนาโก : ราชรัฐโมนาโก</t>
  </si>
  <si>
    <t>โมร็อกโก : ราชอาณาจักรโมร็อกโก</t>
  </si>
  <si>
    <t>ยูกันดา : สาธารณรัฐยูกันดา</t>
  </si>
  <si>
    <t>เยอรมนี : สหพันธ์สาธารณรัฐเยอรมนี</t>
  </si>
  <si>
    <t>รวันดา : สาธารณรัฐรวันดา</t>
  </si>
  <si>
    <t>รัสเซีย : สหพันธรัฐรัสเซีย</t>
  </si>
  <si>
    <t>ลักเซมเบิร์ก : ราชรัฐลักเซมเบิร์ก</t>
  </si>
  <si>
    <t>ลัตเวีย : สาธารณรัฐลัตเวีย</t>
  </si>
  <si>
    <t>ลิกเตนชไตน์ : ราชรัฐลิกเตนชไตน์</t>
  </si>
  <si>
    <t>ลิทัวเนีย : สาธารณรัฐลิทัวเนีย</t>
  </si>
  <si>
    <t>ลิเบีย : สาธารณรัฐสังคมนิยมประชาชนอาหรับลิเบีย</t>
  </si>
  <si>
    <t>เลโซโท : ราชอาณาจักรเลโซโท</t>
  </si>
  <si>
    <t>ไลบีเรีย : สาธารณรัฐไลบีเรีย</t>
  </si>
  <si>
    <t>เวเนซุเอลา : สาธารณรัฐโบลีวาร์แห่งเวเนซุเอลา</t>
  </si>
  <si>
    <t>สเปน : ราชอาณาจักรสเปน</t>
  </si>
  <si>
    <t>สโลวาเกีย : สาธารณรัฐสโลวัก</t>
  </si>
  <si>
    <t>สโลวีเนีย : สาธารณรัฐสโลวีเนีย</t>
  </si>
  <si>
    <t>สวาซิแลนด์ : ราชอาณาจักรสวาซิแลนด์</t>
  </si>
  <si>
    <t>สวิตเซอร์แลนด์ : สมาพันธรัฐสวิส</t>
  </si>
  <si>
    <t>สวีเดน : ราชอาณาจักรสวีเดน</t>
  </si>
  <si>
    <t>สหราชอาณาจักร : สหราชอาณาจักรบริเตนใหญ่และไอร์แลนด์เหนือ</t>
  </si>
  <si>
    <t>ออสเตรีย : สาธารณรัฐออสเตรีย</t>
  </si>
  <si>
    <t>อันดอร์รา : ราชรัฐอันดอร์รา</t>
  </si>
  <si>
    <t>อาร์เจนตินา : สาธารณรัฐอาร์เจนตินา</t>
  </si>
  <si>
    <t>อิเควทอเรียลกินี : สาธารณรัฐอิเควทอเรียลกินี</t>
  </si>
  <si>
    <t>อิตาลี : สาธารณรัฐอิตาลี</t>
  </si>
  <si>
    <t>อียิปต์ : สาธารณรัฐอาหรับอียิปต์</t>
  </si>
  <si>
    <t>อุรุกวัย : สาธารณรัฐบูรพาอุรุกวัย</t>
  </si>
  <si>
    <t>เอกวาดอร์ : สาธารณรัฐเอกวาดอร์</t>
  </si>
  <si>
    <t>เอธิโอเปีย : สหพันธ์สาธารณรัฐประชาธิปไตยเอธิโอเปีย</t>
  </si>
  <si>
    <t>เอริเทรีย : รัฐเอริเทรีย</t>
  </si>
  <si>
    <t>เอลซัลวาดอร์ : สาธารณรัฐเอลซัลวาดอร์</t>
  </si>
  <si>
    <t>เอสโตเนีย : สาธารณรัฐเอสโตเนีย</t>
  </si>
  <si>
    <t>แองโกลา : สาธารณรัฐแองโกลา</t>
  </si>
  <si>
    <t>แอฟริกาใต้ : สาธารณรัฐแอฟริกาใต้</t>
  </si>
  <si>
    <t>แอลจีเรีย : สาธารณรัฐประชาธิปไตยประชาชนแอลจีเรีย</t>
  </si>
  <si>
    <t>แอลเบเนีย : สาธารณรัฐแอลเบเนีย</t>
  </si>
  <si>
    <t>ไอซ์แลนด์ : สาธารณรัฐไอซ์แลนด์</t>
  </si>
  <si>
    <t>ฮอนดูรัส : สาธารณรัฐฮอนดูรัส</t>
  </si>
  <si>
    <t>ฮังการี : สาธารณรัฐฮังการี</t>
  </si>
  <si>
    <t>เฮตี : สาธารณรัฐเฮตี</t>
  </si>
  <si>
    <t>ระหว่าง</t>
  </si>
  <si>
    <t>3. รายการที่ 3 ค่าตั๋วเครื่องบิน (สอบถามราคาอ้างอิงจาก website ของการบินไทย ตามหนังสือกระทรวงการคลังเลขที่ กค 0408.4/ว165)</t>
  </si>
  <si>
    <t>10. ค่าใช้จ่ายเบ็ดเตล็ด ระบุ.........</t>
  </si>
  <si>
    <t xml:space="preserve">    (เลขที่ 254/2565 ลงวันที่ 29 ธ.ค. 2565)</t>
  </si>
  <si>
    <t>1. เบิกตามประกาศคณะเภสัชศาสตร์ มหาวิทยาลัยมหิดล เรื่อง หลักเกณฑ์และอัตราการจ่ายค่าใช้สอย พ.ศ.2565</t>
  </si>
  <si>
    <t>2. เบิกตามประกาศคณะเภสัชศาสตร์ มหาวิทยาลัยมหิดล เรื่อง หลักเกณฑ์และอัตราการจ่ายค่าใช้สอย (ฉบับที่ 2) พ.ศ.2567</t>
  </si>
  <si>
    <t xml:space="preserve">    (เลขที่ 64/2567 ลงวันที่ 28 มี.ค. 2567)</t>
  </si>
  <si>
    <t>8. ค่าประกันการเดินทาง (ครอบคลุมเฉพาะระยะเวลาปฏิบัติงาน)</t>
  </si>
  <si>
    <t>หมายเหตุ: ค่าใช้จ่ายที่ไม่ระบุอัตราในประกาศฯ (รายการที่ 3-7 และ 10) ขอเบิกในลักษณะถัวจ่ายทุกประเภทรายการ</t>
  </si>
  <si>
    <t>4. รายการที่ 3-7 และ 10 เบิกจ่ายได้ตามอัตราที่จ่ายจริง โดยคำนึงถึงความเหมาะสมและประหยัด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</si>
</sst>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41E]d\ mmm\ 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theme="1"/>
      <name val="TH Sarabun New"/>
      <family val="2"/>
    </font>
    <font>
      <sz val="13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i/>
      <sz val="12.5"/>
      <color theme="1"/>
      <name val="TH Sarabun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2" fillId="2" borderId="8" xfId="0" applyNumberFormat="1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left" vertical="center"/>
    </xf>
    <xf numFmtId="4" fontId="2" fillId="0" borderId="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1" fontId="2" fillId="0" borderId="8" xfId="0" applyNumberFormat="1" applyFont="1" applyFill="1" applyBorder="1" applyAlignment="1">
      <alignment horizontal="left" vertical="center"/>
    </xf>
    <xf numFmtId="4" fontId="2" fillId="0" borderId="1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vertical="center"/>
    </xf>
    <xf numFmtId="1" fontId="2" fillId="0" borderId="5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" fontId="5" fillId="0" borderId="0" xfId="0" applyNumberFormat="1" applyFont="1" applyFill="1" applyAlignment="1">
      <alignment vertical="center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B4CBE3-66FF-4424-982B-EABA836F5B55}" name="Table3" displayName="Table3" ref="A1:B194" totalsRowShown="0" headerRowDxfId="2">
  <autoFilter ref="A1:B194" xr:uid="{A4B4CBE3-66FF-4424-982B-EABA836F5B55}"/>
  <tableColumns count="2">
    <tableColumn id="1" xr3:uid="{C00155DB-AC80-45B6-8BB4-00765AEFB9FA}" name="ประเทศ" dataDxfId="1"/>
    <tableColumn id="2" xr3:uid="{BD5E13BA-7024-4D64-8258-193B8C70F99C}" name="โซน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1AD9E0-A839-416A-A40F-A52D60439827}" name="Allowance" displayName="Allowance" ref="A3:C11" totalsRowShown="0">
  <autoFilter ref="A3:C11" xr:uid="{901AD9E0-A839-416A-A40F-A52D60439827}"/>
  <tableColumns count="3">
    <tableColumn id="1" xr3:uid="{2A778524-6CD2-4ECA-A79A-12E711EEAC94}" name="Title"/>
    <tableColumn id="2" xr3:uid="{ED1EAF6F-6B41-4ABC-AF26-3F6ECABB0EBD}" name="Domestic rate"/>
    <tableColumn id="3" xr3:uid="{E46CAFDA-F0F1-401C-A64D-41BEADB8FCA2}" name="International r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661ABC-10A2-452B-8539-8A023C1C8D39}" name="Accommodation" displayName="Accommodation" ref="A17:C26" totalsRowShown="0">
  <autoFilter ref="A17:C26" xr:uid="{56661ABC-10A2-452B-8539-8A023C1C8D39}"/>
  <tableColumns count="3">
    <tableColumn id="1" xr3:uid="{FCC16848-F244-4EB2-957E-B441D2082388}" name="Title"/>
    <tableColumn id="2" xr3:uid="{FA484161-52E0-4861-B61C-FC837DC77555}" name="Domestic rate"/>
    <tableColumn id="3" xr3:uid="{82F3CB42-1CD0-4E16-B90B-E493495E5D83}" name="International r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F5B7-C2ED-494E-97FE-C0A24E2AD767}">
  <dimension ref="A1:C194"/>
  <sheetViews>
    <sheetView workbookViewId="0">
      <selection activeCell="C10" sqref="C10"/>
    </sheetView>
  </sheetViews>
  <sheetFormatPr defaultColWidth="8.7109375" defaultRowHeight="24" x14ac:dyDescent="0.55000000000000004"/>
  <cols>
    <col min="1" max="1" width="60" style="5" customWidth="1"/>
    <col min="2" max="2" width="17.5703125" style="5" customWidth="1"/>
    <col min="3" max="16384" width="8.7109375" style="5"/>
  </cols>
  <sheetData>
    <row r="1" spans="1:2" ht="27" x14ac:dyDescent="0.6">
      <c r="A1" s="7" t="s">
        <v>36</v>
      </c>
      <c r="B1" s="8" t="s">
        <v>37</v>
      </c>
    </row>
    <row r="2" spans="1:2" x14ac:dyDescent="0.55000000000000004">
      <c r="A2" s="6" t="s">
        <v>124</v>
      </c>
      <c r="B2" s="5">
        <v>2</v>
      </c>
    </row>
    <row r="3" spans="1:2" x14ac:dyDescent="0.55000000000000004">
      <c r="A3" s="6" t="s">
        <v>69</v>
      </c>
      <c r="B3" s="5">
        <v>1</v>
      </c>
    </row>
    <row r="4" spans="1:2" x14ac:dyDescent="0.55000000000000004">
      <c r="A4" s="6" t="s">
        <v>125</v>
      </c>
      <c r="B4" s="5">
        <v>2</v>
      </c>
    </row>
    <row r="5" spans="1:2" x14ac:dyDescent="0.55000000000000004">
      <c r="A5" s="6" t="s">
        <v>70</v>
      </c>
      <c r="B5" s="5">
        <v>1</v>
      </c>
    </row>
    <row r="6" spans="1:2" x14ac:dyDescent="0.55000000000000004">
      <c r="A6" s="6" t="s">
        <v>126</v>
      </c>
      <c r="B6" s="5">
        <v>3</v>
      </c>
    </row>
    <row r="7" spans="1:2" x14ac:dyDescent="0.55000000000000004">
      <c r="A7" s="6" t="s">
        <v>127</v>
      </c>
      <c r="B7" s="5">
        <v>3</v>
      </c>
    </row>
    <row r="8" spans="1:2" x14ac:dyDescent="0.55000000000000004">
      <c r="A8" s="6" t="s">
        <v>128</v>
      </c>
      <c r="B8" s="5">
        <v>3</v>
      </c>
    </row>
    <row r="9" spans="1:2" x14ac:dyDescent="0.55000000000000004">
      <c r="A9" s="6" t="s">
        <v>129</v>
      </c>
      <c r="B9" s="5">
        <v>3</v>
      </c>
    </row>
    <row r="10" spans="1:2" x14ac:dyDescent="0.55000000000000004">
      <c r="A10" s="6" t="s">
        <v>130</v>
      </c>
      <c r="B10" s="5">
        <v>3</v>
      </c>
    </row>
    <row r="11" spans="1:2" x14ac:dyDescent="0.55000000000000004">
      <c r="A11" s="6" t="s">
        <v>38</v>
      </c>
      <c r="B11" s="5">
        <v>2</v>
      </c>
    </row>
    <row r="12" spans="1:2" x14ac:dyDescent="0.55000000000000004">
      <c r="A12" s="6" t="s">
        <v>71</v>
      </c>
      <c r="B12" s="5">
        <v>1</v>
      </c>
    </row>
    <row r="13" spans="1:2" x14ac:dyDescent="0.55000000000000004">
      <c r="A13" s="6" t="s">
        <v>72</v>
      </c>
      <c r="B13" s="5">
        <v>1</v>
      </c>
    </row>
    <row r="14" spans="1:2" x14ac:dyDescent="0.55000000000000004">
      <c r="A14" s="6" t="s">
        <v>131</v>
      </c>
      <c r="B14" s="5">
        <v>3</v>
      </c>
    </row>
    <row r="15" spans="1:2" x14ac:dyDescent="0.55000000000000004">
      <c r="A15" s="6" t="s">
        <v>132</v>
      </c>
      <c r="B15" s="5">
        <v>3</v>
      </c>
    </row>
    <row r="16" spans="1:2" x14ac:dyDescent="0.55000000000000004">
      <c r="A16" s="6" t="s">
        <v>133</v>
      </c>
      <c r="B16" s="5">
        <v>3</v>
      </c>
    </row>
    <row r="17" spans="1:2" x14ac:dyDescent="0.55000000000000004">
      <c r="A17" s="6" t="s">
        <v>134</v>
      </c>
      <c r="B17" s="5">
        <v>3</v>
      </c>
    </row>
    <row r="18" spans="1:2" x14ac:dyDescent="0.55000000000000004">
      <c r="A18" s="6" t="s">
        <v>135</v>
      </c>
      <c r="B18" s="5">
        <v>2</v>
      </c>
    </row>
    <row r="19" spans="1:2" x14ac:dyDescent="0.55000000000000004">
      <c r="A19" s="6" t="s">
        <v>73</v>
      </c>
      <c r="B19" s="5">
        <v>1</v>
      </c>
    </row>
    <row r="20" spans="1:2" x14ac:dyDescent="0.55000000000000004">
      <c r="A20" s="6" t="s">
        <v>74</v>
      </c>
      <c r="B20" s="5">
        <v>2</v>
      </c>
    </row>
    <row r="21" spans="1:2" x14ac:dyDescent="0.55000000000000004">
      <c r="A21" s="6" t="s">
        <v>136</v>
      </c>
      <c r="B21" s="5">
        <v>2</v>
      </c>
    </row>
    <row r="22" spans="1:2" x14ac:dyDescent="0.55000000000000004">
      <c r="A22" s="6" t="s">
        <v>75</v>
      </c>
      <c r="B22" s="5">
        <v>1</v>
      </c>
    </row>
    <row r="23" spans="1:2" x14ac:dyDescent="0.55000000000000004">
      <c r="A23" s="6" t="s">
        <v>76</v>
      </c>
      <c r="B23" s="5">
        <v>1</v>
      </c>
    </row>
    <row r="24" spans="1:2" x14ac:dyDescent="0.55000000000000004">
      <c r="A24" s="6" t="s">
        <v>137</v>
      </c>
      <c r="B24" s="5">
        <v>3</v>
      </c>
    </row>
    <row r="25" spans="1:2" x14ac:dyDescent="0.55000000000000004">
      <c r="A25" s="6" t="s">
        <v>138</v>
      </c>
      <c r="B25" s="5">
        <v>3</v>
      </c>
    </row>
    <row r="26" spans="1:2" x14ac:dyDescent="0.55000000000000004">
      <c r="A26" s="6" t="s">
        <v>39</v>
      </c>
      <c r="B26" s="5">
        <v>2</v>
      </c>
    </row>
    <row r="27" spans="1:2" x14ac:dyDescent="0.55000000000000004">
      <c r="A27" s="6" t="s">
        <v>139</v>
      </c>
      <c r="B27" s="5">
        <v>3</v>
      </c>
    </row>
    <row r="28" spans="1:2" x14ac:dyDescent="0.55000000000000004">
      <c r="A28" s="6" t="s">
        <v>140</v>
      </c>
      <c r="B28" s="5">
        <v>2</v>
      </c>
    </row>
    <row r="29" spans="1:2" x14ac:dyDescent="0.55000000000000004">
      <c r="A29" s="6" t="s">
        <v>141</v>
      </c>
      <c r="B29" s="5">
        <v>3</v>
      </c>
    </row>
    <row r="30" spans="1:2" x14ac:dyDescent="0.55000000000000004">
      <c r="A30" s="6" t="s">
        <v>40</v>
      </c>
      <c r="B30" s="5">
        <v>1</v>
      </c>
    </row>
    <row r="31" spans="1:2" x14ac:dyDescent="0.55000000000000004">
      <c r="A31" s="6" t="s">
        <v>77</v>
      </c>
      <c r="B31" s="5">
        <v>1</v>
      </c>
    </row>
    <row r="32" spans="1:2" x14ac:dyDescent="0.55000000000000004">
      <c r="A32" s="6" t="s">
        <v>41</v>
      </c>
      <c r="B32" s="5">
        <v>2</v>
      </c>
    </row>
    <row r="33" spans="1:2" x14ac:dyDescent="0.55000000000000004">
      <c r="A33" s="6" t="s">
        <v>142</v>
      </c>
      <c r="B33" s="5">
        <v>3</v>
      </c>
    </row>
    <row r="34" spans="1:2" x14ac:dyDescent="0.55000000000000004">
      <c r="A34" s="6" t="s">
        <v>78</v>
      </c>
      <c r="B34" s="5">
        <v>1</v>
      </c>
    </row>
    <row r="35" spans="1:2" x14ac:dyDescent="0.55000000000000004">
      <c r="A35" s="6" t="s">
        <v>143</v>
      </c>
      <c r="B35" s="5">
        <v>3</v>
      </c>
    </row>
    <row r="36" spans="1:2" x14ac:dyDescent="0.55000000000000004">
      <c r="A36" s="6" t="s">
        <v>144</v>
      </c>
      <c r="B36" s="5">
        <v>3</v>
      </c>
    </row>
    <row r="37" spans="1:2" x14ac:dyDescent="0.55000000000000004">
      <c r="A37" s="6" t="s">
        <v>145</v>
      </c>
      <c r="B37" s="5">
        <v>2</v>
      </c>
    </row>
    <row r="38" spans="1:2" x14ac:dyDescent="0.55000000000000004">
      <c r="A38" s="6" t="s">
        <v>79</v>
      </c>
      <c r="B38" s="5">
        <v>2</v>
      </c>
    </row>
    <row r="39" spans="1:2" ht="23.45" customHeight="1" x14ac:dyDescent="0.55000000000000004">
      <c r="A39" s="6" t="s">
        <v>80</v>
      </c>
      <c r="B39" s="5">
        <v>1</v>
      </c>
    </row>
    <row r="40" spans="1:2" x14ac:dyDescent="0.55000000000000004">
      <c r="A40" s="6" t="s">
        <v>146</v>
      </c>
      <c r="B40" s="5">
        <v>3</v>
      </c>
    </row>
    <row r="41" spans="1:2" x14ac:dyDescent="0.55000000000000004">
      <c r="A41" s="6" t="s">
        <v>81</v>
      </c>
      <c r="B41" s="5">
        <v>1</v>
      </c>
    </row>
    <row r="42" spans="1:2" x14ac:dyDescent="0.55000000000000004">
      <c r="A42" s="6" t="s">
        <v>147</v>
      </c>
      <c r="B42" s="5">
        <v>3</v>
      </c>
    </row>
    <row r="43" spans="1:2" x14ac:dyDescent="0.55000000000000004">
      <c r="A43" s="6" t="s">
        <v>148</v>
      </c>
      <c r="B43" s="5">
        <v>3</v>
      </c>
    </row>
    <row r="44" spans="1:2" x14ac:dyDescent="0.55000000000000004">
      <c r="A44" s="6" t="s">
        <v>149</v>
      </c>
      <c r="B44" s="5">
        <v>3</v>
      </c>
    </row>
    <row r="45" spans="1:2" x14ac:dyDescent="0.55000000000000004">
      <c r="A45" s="6" t="s">
        <v>42</v>
      </c>
      <c r="B45" s="5">
        <v>2</v>
      </c>
    </row>
    <row r="46" spans="1:2" x14ac:dyDescent="0.55000000000000004">
      <c r="A46" s="6" t="s">
        <v>43</v>
      </c>
      <c r="B46" s="5">
        <v>2</v>
      </c>
    </row>
    <row r="47" spans="1:2" x14ac:dyDescent="0.55000000000000004">
      <c r="A47" s="6" t="s">
        <v>44</v>
      </c>
      <c r="B47" s="5">
        <v>2</v>
      </c>
    </row>
    <row r="48" spans="1:2" x14ac:dyDescent="0.55000000000000004">
      <c r="A48" s="6" t="s">
        <v>150</v>
      </c>
      <c r="B48" s="5">
        <v>3</v>
      </c>
    </row>
    <row r="49" spans="1:2" x14ac:dyDescent="0.55000000000000004">
      <c r="A49" s="6" t="s">
        <v>82</v>
      </c>
      <c r="B49" s="5">
        <v>2</v>
      </c>
    </row>
    <row r="50" spans="1:2" x14ac:dyDescent="0.55000000000000004">
      <c r="A50" s="6" t="s">
        <v>151</v>
      </c>
      <c r="B50" s="5">
        <v>3</v>
      </c>
    </row>
    <row r="51" spans="1:2" x14ac:dyDescent="0.55000000000000004">
      <c r="A51" s="6" t="s">
        <v>152</v>
      </c>
      <c r="B51" s="5">
        <v>3</v>
      </c>
    </row>
    <row r="52" spans="1:2" x14ac:dyDescent="0.55000000000000004">
      <c r="A52" s="6" t="s">
        <v>153</v>
      </c>
      <c r="B52" s="5">
        <v>3</v>
      </c>
    </row>
    <row r="53" spans="1:2" x14ac:dyDescent="0.55000000000000004">
      <c r="A53" s="6" t="s">
        <v>45</v>
      </c>
      <c r="B53" s="5">
        <v>3</v>
      </c>
    </row>
    <row r="54" spans="1:2" x14ac:dyDescent="0.55000000000000004">
      <c r="A54" s="6" t="s">
        <v>83</v>
      </c>
      <c r="B54" s="5">
        <v>1</v>
      </c>
    </row>
    <row r="55" spans="1:2" x14ac:dyDescent="0.55000000000000004">
      <c r="A55" s="6" t="s">
        <v>46</v>
      </c>
      <c r="B55" s="5">
        <v>1</v>
      </c>
    </row>
    <row r="56" spans="1:2" x14ac:dyDescent="0.55000000000000004">
      <c r="A56" s="6" t="s">
        <v>154</v>
      </c>
      <c r="B56" s="5">
        <v>2</v>
      </c>
    </row>
    <row r="57" spans="1:2" x14ac:dyDescent="0.55000000000000004">
      <c r="A57" s="6" t="s">
        <v>155</v>
      </c>
      <c r="B57" s="5">
        <v>2</v>
      </c>
    </row>
    <row r="58" spans="1:2" x14ac:dyDescent="0.55000000000000004">
      <c r="A58" s="6" t="s">
        <v>84</v>
      </c>
      <c r="B58" s="5">
        <v>3</v>
      </c>
    </row>
    <row r="59" spans="1:2" x14ac:dyDescent="0.55000000000000004">
      <c r="A59" s="6" t="s">
        <v>85</v>
      </c>
      <c r="B59" s="5">
        <v>2</v>
      </c>
    </row>
    <row r="60" spans="1:2" x14ac:dyDescent="0.55000000000000004">
      <c r="A60" s="6" t="s">
        <v>86</v>
      </c>
      <c r="B60" s="5">
        <v>1</v>
      </c>
    </row>
    <row r="61" spans="1:2" x14ac:dyDescent="0.55000000000000004">
      <c r="A61" s="6" t="s">
        <v>87</v>
      </c>
      <c r="B61" s="5">
        <v>1</v>
      </c>
    </row>
    <row r="62" spans="1:2" x14ac:dyDescent="0.55000000000000004">
      <c r="A62" s="6" t="s">
        <v>156</v>
      </c>
      <c r="B62" s="5">
        <v>3</v>
      </c>
    </row>
    <row r="63" spans="1:2" x14ac:dyDescent="0.55000000000000004">
      <c r="A63" s="6" t="s">
        <v>47</v>
      </c>
      <c r="B63" s="5">
        <v>2</v>
      </c>
    </row>
    <row r="64" spans="1:2" x14ac:dyDescent="0.55000000000000004">
      <c r="A64" s="6" t="s">
        <v>48</v>
      </c>
      <c r="B64" s="5">
        <v>1</v>
      </c>
    </row>
    <row r="65" spans="1:2" x14ac:dyDescent="0.55000000000000004">
      <c r="A65" s="6" t="s">
        <v>157</v>
      </c>
      <c r="B65" s="5">
        <v>3</v>
      </c>
    </row>
    <row r="66" spans="1:2" x14ac:dyDescent="0.55000000000000004">
      <c r="A66" s="6" t="s">
        <v>88</v>
      </c>
      <c r="B66" s="5">
        <v>1</v>
      </c>
    </row>
    <row r="67" spans="1:2" x14ac:dyDescent="0.55000000000000004">
      <c r="A67" s="6" t="s">
        <v>158</v>
      </c>
      <c r="B67" s="5">
        <v>3</v>
      </c>
    </row>
    <row r="68" spans="1:2" x14ac:dyDescent="0.55000000000000004">
      <c r="A68" s="6" t="s">
        <v>89</v>
      </c>
      <c r="B68" s="5">
        <v>1</v>
      </c>
    </row>
    <row r="69" spans="1:2" x14ac:dyDescent="0.55000000000000004">
      <c r="A69" s="6" t="s">
        <v>49</v>
      </c>
      <c r="B69" s="5">
        <v>2</v>
      </c>
    </row>
    <row r="70" spans="1:2" x14ac:dyDescent="0.55000000000000004">
      <c r="A70" s="6" t="s">
        <v>159</v>
      </c>
      <c r="B70" s="5">
        <v>2</v>
      </c>
    </row>
    <row r="71" spans="1:2" x14ac:dyDescent="0.55000000000000004">
      <c r="A71" s="6" t="s">
        <v>160</v>
      </c>
      <c r="B71" s="5">
        <v>3</v>
      </c>
    </row>
    <row r="72" spans="1:2" x14ac:dyDescent="0.55000000000000004">
      <c r="A72" s="6" t="s">
        <v>90</v>
      </c>
      <c r="B72" s="5">
        <v>2</v>
      </c>
    </row>
    <row r="73" spans="1:2" x14ac:dyDescent="0.55000000000000004">
      <c r="A73" s="6" t="s">
        <v>161</v>
      </c>
      <c r="B73" s="5">
        <v>2</v>
      </c>
    </row>
    <row r="74" spans="1:2" x14ac:dyDescent="0.55000000000000004">
      <c r="A74" s="6" t="s">
        <v>50</v>
      </c>
      <c r="B74" s="5">
        <v>2</v>
      </c>
    </row>
    <row r="75" spans="1:2" x14ac:dyDescent="0.55000000000000004">
      <c r="A75" s="6" t="s">
        <v>162</v>
      </c>
      <c r="B75" s="5">
        <v>2</v>
      </c>
    </row>
    <row r="76" spans="1:2" x14ac:dyDescent="0.55000000000000004">
      <c r="A76" s="6" t="s">
        <v>91</v>
      </c>
      <c r="B76" s="5">
        <v>1</v>
      </c>
    </row>
    <row r="77" spans="1:2" x14ac:dyDescent="0.55000000000000004">
      <c r="A77" s="6" t="s">
        <v>163</v>
      </c>
      <c r="B77" s="5">
        <v>3</v>
      </c>
    </row>
    <row r="78" spans="1:2" x14ac:dyDescent="0.55000000000000004">
      <c r="A78" s="6" t="s">
        <v>164</v>
      </c>
      <c r="B78" s="5">
        <v>3</v>
      </c>
    </row>
    <row r="79" spans="1:2" x14ac:dyDescent="0.55000000000000004">
      <c r="A79" s="6" t="s">
        <v>165</v>
      </c>
      <c r="B79" s="5">
        <v>3</v>
      </c>
    </row>
    <row r="80" spans="1:2" x14ac:dyDescent="0.55000000000000004">
      <c r="A80" s="6" t="s">
        <v>92</v>
      </c>
      <c r="B80" s="5">
        <v>1</v>
      </c>
    </row>
    <row r="81" spans="1:2" x14ac:dyDescent="0.55000000000000004">
      <c r="A81" s="6" t="s">
        <v>166</v>
      </c>
      <c r="B81" s="5">
        <v>3</v>
      </c>
    </row>
    <row r="82" spans="1:2" x14ac:dyDescent="0.55000000000000004">
      <c r="A82" s="6" t="s">
        <v>51</v>
      </c>
      <c r="B82" s="5">
        <v>2</v>
      </c>
    </row>
    <row r="83" spans="1:2" x14ac:dyDescent="0.55000000000000004">
      <c r="A83" s="6" t="s">
        <v>93</v>
      </c>
      <c r="B83" s="5">
        <v>1</v>
      </c>
    </row>
    <row r="84" spans="1:2" x14ac:dyDescent="0.55000000000000004">
      <c r="A84" s="6" t="s">
        <v>167</v>
      </c>
      <c r="B84" s="5">
        <v>2</v>
      </c>
    </row>
    <row r="85" spans="1:2" x14ac:dyDescent="0.55000000000000004">
      <c r="A85" s="6" t="s">
        <v>52</v>
      </c>
      <c r="B85" s="5">
        <v>2</v>
      </c>
    </row>
    <row r="86" spans="1:2" x14ac:dyDescent="0.55000000000000004">
      <c r="A86" s="6" t="s">
        <v>94</v>
      </c>
      <c r="B86" s="5">
        <v>1</v>
      </c>
    </row>
    <row r="87" spans="1:2" x14ac:dyDescent="0.55000000000000004">
      <c r="A87" s="6" t="s">
        <v>168</v>
      </c>
      <c r="B87" s="5">
        <v>2</v>
      </c>
    </row>
    <row r="88" spans="1:2" x14ac:dyDescent="0.55000000000000004">
      <c r="A88" s="6" t="s">
        <v>169</v>
      </c>
      <c r="B88" s="5">
        <v>3</v>
      </c>
    </row>
    <row r="89" spans="1:2" x14ac:dyDescent="0.55000000000000004">
      <c r="A89" s="6" t="s">
        <v>53</v>
      </c>
      <c r="B89" s="5">
        <v>3</v>
      </c>
    </row>
    <row r="90" spans="1:2" x14ac:dyDescent="0.55000000000000004">
      <c r="A90" s="6" t="s">
        <v>170</v>
      </c>
      <c r="B90" s="5">
        <v>3</v>
      </c>
    </row>
    <row r="91" spans="1:2" x14ac:dyDescent="0.55000000000000004">
      <c r="A91" s="6" t="s">
        <v>171</v>
      </c>
      <c r="B91" s="5">
        <v>2</v>
      </c>
    </row>
    <row r="92" spans="1:2" x14ac:dyDescent="0.55000000000000004">
      <c r="A92" s="6" t="s">
        <v>172</v>
      </c>
      <c r="B92" s="5">
        <v>2</v>
      </c>
    </row>
    <row r="93" spans="1:2" x14ac:dyDescent="0.55000000000000004">
      <c r="A93" s="6" t="s">
        <v>54</v>
      </c>
      <c r="B93" s="5">
        <v>2</v>
      </c>
    </row>
    <row r="94" spans="1:2" x14ac:dyDescent="0.55000000000000004">
      <c r="A94" s="6" t="s">
        <v>173</v>
      </c>
      <c r="B94" s="5">
        <v>3</v>
      </c>
    </row>
    <row r="95" spans="1:2" x14ac:dyDescent="0.55000000000000004">
      <c r="A95" s="6" t="s">
        <v>95</v>
      </c>
      <c r="B95" s="5">
        <v>1</v>
      </c>
    </row>
    <row r="96" spans="1:2" x14ac:dyDescent="0.55000000000000004">
      <c r="A96" s="6" t="s">
        <v>174</v>
      </c>
      <c r="B96" s="5">
        <v>2</v>
      </c>
    </row>
    <row r="97" spans="1:2" x14ac:dyDescent="0.55000000000000004">
      <c r="A97" s="6" t="s">
        <v>55</v>
      </c>
      <c r="B97" s="5">
        <v>2</v>
      </c>
    </row>
    <row r="98" spans="1:2" x14ac:dyDescent="0.55000000000000004">
      <c r="A98" s="6" t="s">
        <v>175</v>
      </c>
      <c r="B98" s="5">
        <v>3</v>
      </c>
    </row>
    <row r="99" spans="1:2" x14ac:dyDescent="0.55000000000000004">
      <c r="A99" s="6" t="s">
        <v>96</v>
      </c>
      <c r="B99" s="5">
        <v>2</v>
      </c>
    </row>
    <row r="100" spans="1:2" x14ac:dyDescent="0.55000000000000004">
      <c r="A100" s="6" t="s">
        <v>176</v>
      </c>
      <c r="B100" s="5">
        <v>3</v>
      </c>
    </row>
    <row r="101" spans="1:2" x14ac:dyDescent="0.55000000000000004">
      <c r="A101" s="6" t="s">
        <v>177</v>
      </c>
      <c r="B101" s="5">
        <v>2</v>
      </c>
    </row>
    <row r="102" spans="1:2" x14ac:dyDescent="0.55000000000000004">
      <c r="A102" s="6" t="s">
        <v>178</v>
      </c>
      <c r="B102" s="5">
        <v>2</v>
      </c>
    </row>
    <row r="103" spans="1:2" x14ac:dyDescent="0.55000000000000004">
      <c r="A103" s="6" t="s">
        <v>179</v>
      </c>
      <c r="B103" s="5">
        <v>2</v>
      </c>
    </row>
    <row r="104" spans="1:2" x14ac:dyDescent="0.55000000000000004">
      <c r="A104" s="6" t="s">
        <v>97</v>
      </c>
      <c r="B104" s="5">
        <v>1</v>
      </c>
    </row>
    <row r="105" spans="1:2" x14ac:dyDescent="0.55000000000000004">
      <c r="A105" s="6" t="s">
        <v>180</v>
      </c>
      <c r="B105" s="5">
        <v>2</v>
      </c>
    </row>
    <row r="106" spans="1:2" x14ac:dyDescent="0.55000000000000004">
      <c r="A106" s="6" t="s">
        <v>98</v>
      </c>
      <c r="B106" s="5">
        <v>1</v>
      </c>
    </row>
    <row r="107" spans="1:2" x14ac:dyDescent="0.55000000000000004">
      <c r="A107" s="6" t="s">
        <v>99</v>
      </c>
      <c r="B107" s="5">
        <v>2</v>
      </c>
    </row>
    <row r="108" spans="1:2" x14ac:dyDescent="0.55000000000000004">
      <c r="A108" s="6" t="s">
        <v>100</v>
      </c>
      <c r="B108" s="5">
        <v>1</v>
      </c>
    </row>
    <row r="109" spans="1:2" x14ac:dyDescent="0.55000000000000004">
      <c r="A109" s="6" t="s">
        <v>56</v>
      </c>
      <c r="B109" s="5">
        <v>1</v>
      </c>
    </row>
    <row r="110" spans="1:2" x14ac:dyDescent="0.55000000000000004">
      <c r="A110" s="6" t="s">
        <v>101</v>
      </c>
      <c r="B110" s="5">
        <v>2</v>
      </c>
    </row>
    <row r="111" spans="1:2" x14ac:dyDescent="0.55000000000000004">
      <c r="A111" s="6" t="s">
        <v>181</v>
      </c>
      <c r="B111" s="5">
        <v>3</v>
      </c>
    </row>
    <row r="112" spans="1:2" x14ac:dyDescent="0.55000000000000004">
      <c r="A112" s="6" t="s">
        <v>182</v>
      </c>
      <c r="B112" s="5">
        <v>3</v>
      </c>
    </row>
    <row r="113" spans="1:2" x14ac:dyDescent="0.55000000000000004">
      <c r="A113" s="6" t="s">
        <v>183</v>
      </c>
      <c r="B113" s="5">
        <v>2</v>
      </c>
    </row>
    <row r="114" spans="1:2" x14ac:dyDescent="0.55000000000000004">
      <c r="A114" s="6" t="s">
        <v>184</v>
      </c>
      <c r="B114" s="5">
        <v>2</v>
      </c>
    </row>
    <row r="115" spans="1:2" x14ac:dyDescent="0.55000000000000004">
      <c r="A115" s="6" t="s">
        <v>102</v>
      </c>
      <c r="B115" s="5">
        <v>1</v>
      </c>
    </row>
    <row r="116" spans="1:2" x14ac:dyDescent="0.55000000000000004">
      <c r="A116" s="6" t="s">
        <v>103</v>
      </c>
      <c r="B116" s="5">
        <v>2</v>
      </c>
    </row>
    <row r="117" spans="1:2" x14ac:dyDescent="0.55000000000000004">
      <c r="A117" s="6" t="s">
        <v>185</v>
      </c>
      <c r="B117" s="5">
        <v>3</v>
      </c>
    </row>
    <row r="118" spans="1:2" x14ac:dyDescent="0.55000000000000004">
      <c r="A118" s="6" t="s">
        <v>186</v>
      </c>
      <c r="B118" s="5">
        <v>3</v>
      </c>
    </row>
    <row r="119" spans="1:2" x14ac:dyDescent="0.55000000000000004">
      <c r="A119" s="6" t="s">
        <v>187</v>
      </c>
      <c r="B119" s="5">
        <v>3</v>
      </c>
    </row>
    <row r="120" spans="1:2" x14ac:dyDescent="0.55000000000000004">
      <c r="A120" s="6" t="s">
        <v>57</v>
      </c>
      <c r="B120" s="5">
        <v>1</v>
      </c>
    </row>
    <row r="121" spans="1:2" x14ac:dyDescent="0.55000000000000004">
      <c r="A121" s="6" t="s">
        <v>188</v>
      </c>
      <c r="B121" s="5">
        <v>2</v>
      </c>
    </row>
    <row r="122" spans="1:2" x14ac:dyDescent="0.55000000000000004">
      <c r="A122" s="6" t="s">
        <v>189</v>
      </c>
      <c r="B122" s="5">
        <v>3</v>
      </c>
    </row>
    <row r="123" spans="1:2" x14ac:dyDescent="0.55000000000000004">
      <c r="A123" s="6" t="s">
        <v>190</v>
      </c>
      <c r="B123" s="5">
        <v>2</v>
      </c>
    </row>
    <row r="124" spans="1:2" x14ac:dyDescent="0.55000000000000004">
      <c r="A124" s="6" t="s">
        <v>191</v>
      </c>
      <c r="B124" s="5">
        <v>3</v>
      </c>
    </row>
    <row r="125" spans="1:2" x14ac:dyDescent="0.55000000000000004">
      <c r="A125" s="6" t="s">
        <v>104</v>
      </c>
      <c r="B125" s="5">
        <v>2</v>
      </c>
    </row>
    <row r="126" spans="1:2" x14ac:dyDescent="0.55000000000000004">
      <c r="A126" s="6" t="s">
        <v>192</v>
      </c>
      <c r="B126" s="5">
        <v>3</v>
      </c>
    </row>
    <row r="127" spans="1:2" x14ac:dyDescent="0.55000000000000004">
      <c r="A127" s="6" t="s">
        <v>58</v>
      </c>
      <c r="B127" s="5">
        <v>2</v>
      </c>
    </row>
    <row r="128" spans="1:2" x14ac:dyDescent="0.55000000000000004">
      <c r="A128" s="6" t="s">
        <v>105</v>
      </c>
      <c r="B128" s="5">
        <v>1</v>
      </c>
    </row>
    <row r="129" spans="1:2" x14ac:dyDescent="0.55000000000000004">
      <c r="A129" s="6" t="s">
        <v>193</v>
      </c>
      <c r="B129" s="5">
        <v>2</v>
      </c>
    </row>
    <row r="130" spans="1:2" x14ac:dyDescent="0.55000000000000004">
      <c r="A130" s="6" t="s">
        <v>194</v>
      </c>
      <c r="B130" s="5">
        <v>3</v>
      </c>
    </row>
    <row r="131" spans="1:2" x14ac:dyDescent="0.55000000000000004">
      <c r="A131" s="6" t="s">
        <v>195</v>
      </c>
      <c r="B131" s="5">
        <v>2</v>
      </c>
    </row>
    <row r="132" spans="1:2" x14ac:dyDescent="0.55000000000000004">
      <c r="A132" s="6" t="s">
        <v>59</v>
      </c>
      <c r="B132" s="5">
        <v>2</v>
      </c>
    </row>
    <row r="133" spans="1:2" x14ac:dyDescent="0.55000000000000004">
      <c r="A133" s="6" t="s">
        <v>196</v>
      </c>
      <c r="B133" s="5">
        <v>2</v>
      </c>
    </row>
    <row r="134" spans="1:2" x14ac:dyDescent="0.55000000000000004">
      <c r="A134" s="6" t="s">
        <v>197</v>
      </c>
      <c r="B134" s="5">
        <v>2</v>
      </c>
    </row>
    <row r="135" spans="1:2" x14ac:dyDescent="0.55000000000000004">
      <c r="A135" s="6" t="s">
        <v>106</v>
      </c>
      <c r="B135" s="5">
        <v>1</v>
      </c>
    </row>
    <row r="136" spans="1:2" x14ac:dyDescent="0.55000000000000004">
      <c r="A136" s="6" t="s">
        <v>198</v>
      </c>
      <c r="B136" s="5">
        <v>2</v>
      </c>
    </row>
    <row r="137" spans="1:2" x14ac:dyDescent="0.55000000000000004">
      <c r="A137" s="6" t="s">
        <v>199</v>
      </c>
      <c r="B137" s="5">
        <v>2</v>
      </c>
    </row>
    <row r="138" spans="1:2" x14ac:dyDescent="0.55000000000000004">
      <c r="A138" s="6" t="s">
        <v>200</v>
      </c>
      <c r="B138" s="5">
        <v>3</v>
      </c>
    </row>
    <row r="139" spans="1:2" x14ac:dyDescent="0.55000000000000004">
      <c r="A139" s="6" t="s">
        <v>201</v>
      </c>
      <c r="B139" s="5">
        <v>3</v>
      </c>
    </row>
    <row r="140" spans="1:2" x14ac:dyDescent="0.55000000000000004">
      <c r="A140" s="6" t="s">
        <v>107</v>
      </c>
      <c r="B140" s="5">
        <v>1</v>
      </c>
    </row>
    <row r="141" spans="1:2" x14ac:dyDescent="0.55000000000000004">
      <c r="A141" s="6" t="s">
        <v>202</v>
      </c>
      <c r="B141" s="5">
        <v>3</v>
      </c>
    </row>
    <row r="142" spans="1:2" x14ac:dyDescent="0.55000000000000004">
      <c r="A142" s="6" t="s">
        <v>108</v>
      </c>
      <c r="B142" s="5">
        <v>2</v>
      </c>
    </row>
    <row r="143" spans="1:2" x14ac:dyDescent="0.55000000000000004">
      <c r="A143" s="6" t="s">
        <v>203</v>
      </c>
      <c r="B143" s="5">
        <v>3</v>
      </c>
    </row>
    <row r="144" spans="1:2" x14ac:dyDescent="0.55000000000000004">
      <c r="A144" s="6" t="s">
        <v>109</v>
      </c>
      <c r="B144" s="5">
        <v>1</v>
      </c>
    </row>
    <row r="145" spans="1:2" x14ac:dyDescent="0.55000000000000004">
      <c r="A145" s="6" t="s">
        <v>110</v>
      </c>
      <c r="B145" s="5">
        <v>1</v>
      </c>
    </row>
    <row r="146" spans="1:2" x14ac:dyDescent="0.55000000000000004">
      <c r="A146" s="6" t="s">
        <v>204</v>
      </c>
      <c r="B146" s="5">
        <v>2</v>
      </c>
    </row>
    <row r="147" spans="1:2" x14ac:dyDescent="0.55000000000000004">
      <c r="A147" s="6" t="s">
        <v>205</v>
      </c>
      <c r="B147" s="5">
        <v>2</v>
      </c>
    </row>
    <row r="148" spans="1:2" x14ac:dyDescent="0.55000000000000004">
      <c r="A148" s="6" t="s">
        <v>206</v>
      </c>
      <c r="B148" s="5">
        <v>2</v>
      </c>
    </row>
    <row r="149" spans="1:2" x14ac:dyDescent="0.55000000000000004">
      <c r="A149" s="6" t="s">
        <v>207</v>
      </c>
      <c r="B149" s="5">
        <v>3</v>
      </c>
    </row>
    <row r="150" spans="1:2" x14ac:dyDescent="0.55000000000000004">
      <c r="A150" s="6" t="s">
        <v>208</v>
      </c>
      <c r="B150" s="5">
        <v>2</v>
      </c>
    </row>
    <row r="151" spans="1:2" x14ac:dyDescent="0.55000000000000004">
      <c r="A151" s="6" t="s">
        <v>209</v>
      </c>
      <c r="B151" s="5">
        <v>2</v>
      </c>
    </row>
    <row r="152" spans="1:2" x14ac:dyDescent="0.55000000000000004">
      <c r="A152" s="6" t="s">
        <v>60</v>
      </c>
      <c r="B152" s="5">
        <v>2</v>
      </c>
    </row>
    <row r="153" spans="1:2" x14ac:dyDescent="0.55000000000000004">
      <c r="A153" s="6" t="s">
        <v>61</v>
      </c>
      <c r="B153" s="5">
        <v>1</v>
      </c>
    </row>
    <row r="154" spans="1:2" x14ac:dyDescent="0.55000000000000004">
      <c r="A154" s="6" t="s">
        <v>210</v>
      </c>
      <c r="B154" s="5">
        <v>2</v>
      </c>
    </row>
    <row r="155" spans="1:2" x14ac:dyDescent="0.55000000000000004">
      <c r="A155" s="6" t="s">
        <v>62</v>
      </c>
      <c r="B155" s="5">
        <v>3</v>
      </c>
    </row>
    <row r="156" spans="1:2" x14ac:dyDescent="0.55000000000000004">
      <c r="A156" s="6" t="s">
        <v>63</v>
      </c>
      <c r="B156" s="5">
        <v>2</v>
      </c>
    </row>
    <row r="157" spans="1:2" x14ac:dyDescent="0.55000000000000004">
      <c r="A157" s="6" t="s">
        <v>64</v>
      </c>
      <c r="B157" s="5">
        <v>2</v>
      </c>
    </row>
    <row r="158" spans="1:2" x14ac:dyDescent="0.55000000000000004">
      <c r="A158" s="6" t="s">
        <v>65</v>
      </c>
      <c r="B158" s="5">
        <v>3</v>
      </c>
    </row>
    <row r="159" spans="1:2" x14ac:dyDescent="0.55000000000000004">
      <c r="A159" s="6" t="s">
        <v>111</v>
      </c>
      <c r="B159" s="5">
        <v>1</v>
      </c>
    </row>
    <row r="160" spans="1:2" x14ac:dyDescent="0.55000000000000004">
      <c r="A160" s="6" t="s">
        <v>66</v>
      </c>
      <c r="B160" s="5">
        <v>2</v>
      </c>
    </row>
    <row r="161" spans="1:3" x14ac:dyDescent="0.55000000000000004">
      <c r="A161" s="6" t="s">
        <v>112</v>
      </c>
      <c r="B161" s="5">
        <v>2</v>
      </c>
    </row>
    <row r="162" spans="1:3" x14ac:dyDescent="0.55000000000000004">
      <c r="A162" s="6" t="s">
        <v>113</v>
      </c>
      <c r="B162" s="5">
        <v>2</v>
      </c>
    </row>
    <row r="163" spans="1:3" x14ac:dyDescent="0.55000000000000004">
      <c r="A163" s="6" t="s">
        <v>211</v>
      </c>
      <c r="B163" s="5">
        <v>2</v>
      </c>
      <c r="C163" s="6"/>
    </row>
    <row r="164" spans="1:3" x14ac:dyDescent="0.55000000000000004">
      <c r="A164" s="6" t="s">
        <v>212</v>
      </c>
      <c r="B164" s="5">
        <v>2</v>
      </c>
    </row>
    <row r="165" spans="1:3" x14ac:dyDescent="0.55000000000000004">
      <c r="A165" s="6" t="s">
        <v>114</v>
      </c>
      <c r="B165" s="5">
        <v>1</v>
      </c>
    </row>
    <row r="166" spans="1:3" x14ac:dyDescent="0.55000000000000004">
      <c r="A166" s="6" t="s">
        <v>115</v>
      </c>
      <c r="B166" s="5">
        <v>1</v>
      </c>
    </row>
    <row r="167" spans="1:3" x14ac:dyDescent="0.55000000000000004">
      <c r="A167" s="6" t="s">
        <v>213</v>
      </c>
      <c r="B167" s="5">
        <v>3</v>
      </c>
    </row>
    <row r="168" spans="1:3" x14ac:dyDescent="0.55000000000000004">
      <c r="A168" s="6" t="s">
        <v>116</v>
      </c>
      <c r="B168" s="5">
        <v>1</v>
      </c>
    </row>
    <row r="169" spans="1:3" x14ac:dyDescent="0.55000000000000004">
      <c r="A169" s="6" t="s">
        <v>214</v>
      </c>
      <c r="B169" s="5">
        <v>3</v>
      </c>
    </row>
    <row r="170" spans="1:3" x14ac:dyDescent="0.55000000000000004">
      <c r="A170" s="6" t="s">
        <v>215</v>
      </c>
      <c r="B170" s="5">
        <v>2</v>
      </c>
    </row>
    <row r="171" spans="1:3" x14ac:dyDescent="0.55000000000000004">
      <c r="A171" s="6" t="s">
        <v>117</v>
      </c>
      <c r="B171" s="5">
        <v>1</v>
      </c>
    </row>
    <row r="172" spans="1:3" x14ac:dyDescent="0.55000000000000004">
      <c r="A172" s="6" t="s">
        <v>118</v>
      </c>
      <c r="B172" s="5">
        <v>1</v>
      </c>
    </row>
    <row r="173" spans="1:3" x14ac:dyDescent="0.55000000000000004">
      <c r="A173" s="6" t="s">
        <v>119</v>
      </c>
      <c r="B173" s="5">
        <v>1</v>
      </c>
    </row>
    <row r="174" spans="1:3" x14ac:dyDescent="0.55000000000000004">
      <c r="A174" s="6" t="s">
        <v>120</v>
      </c>
      <c r="B174" s="5">
        <v>1</v>
      </c>
    </row>
    <row r="175" spans="1:3" x14ac:dyDescent="0.55000000000000004">
      <c r="A175" s="6" t="s">
        <v>121</v>
      </c>
      <c r="B175" s="5">
        <v>1</v>
      </c>
    </row>
    <row r="176" spans="1:3" x14ac:dyDescent="0.55000000000000004">
      <c r="A176" s="6" t="s">
        <v>216</v>
      </c>
      <c r="B176" s="5">
        <v>3</v>
      </c>
    </row>
    <row r="177" spans="1:2" x14ac:dyDescent="0.55000000000000004">
      <c r="A177" s="6" t="s">
        <v>122</v>
      </c>
      <c r="B177" s="5">
        <v>1</v>
      </c>
    </row>
    <row r="178" spans="1:2" x14ac:dyDescent="0.55000000000000004">
      <c r="A178" s="6" t="s">
        <v>217</v>
      </c>
      <c r="B178" s="5">
        <v>3</v>
      </c>
    </row>
    <row r="179" spans="1:2" x14ac:dyDescent="0.55000000000000004">
      <c r="A179" s="6" t="s">
        <v>218</v>
      </c>
      <c r="B179" s="5">
        <v>3</v>
      </c>
    </row>
    <row r="180" spans="1:2" x14ac:dyDescent="0.55000000000000004">
      <c r="A180" s="6" t="s">
        <v>219</v>
      </c>
      <c r="B180" s="5">
        <v>3</v>
      </c>
    </row>
    <row r="181" spans="1:2" x14ac:dyDescent="0.55000000000000004">
      <c r="A181" s="6" t="s">
        <v>220</v>
      </c>
      <c r="B181" s="5">
        <v>3</v>
      </c>
    </row>
    <row r="182" spans="1:2" x14ac:dyDescent="0.55000000000000004">
      <c r="A182" s="6" t="s">
        <v>221</v>
      </c>
      <c r="B182" s="5">
        <v>2</v>
      </c>
    </row>
    <row r="183" spans="1:2" x14ac:dyDescent="0.55000000000000004">
      <c r="A183" s="6" t="s">
        <v>222</v>
      </c>
      <c r="B183" s="5">
        <v>2</v>
      </c>
    </row>
    <row r="184" spans="1:2" x14ac:dyDescent="0.55000000000000004">
      <c r="A184" s="6" t="s">
        <v>223</v>
      </c>
      <c r="B184" s="5">
        <v>3</v>
      </c>
    </row>
    <row r="185" spans="1:2" x14ac:dyDescent="0.55000000000000004">
      <c r="A185" s="6" t="s">
        <v>67</v>
      </c>
      <c r="B185" s="5">
        <v>2</v>
      </c>
    </row>
    <row r="186" spans="1:2" x14ac:dyDescent="0.55000000000000004">
      <c r="A186" s="6" t="s">
        <v>224</v>
      </c>
      <c r="B186" s="5">
        <v>3</v>
      </c>
    </row>
    <row r="187" spans="1:2" x14ac:dyDescent="0.55000000000000004">
      <c r="A187" s="6" t="s">
        <v>225</v>
      </c>
      <c r="B187" s="5">
        <v>3</v>
      </c>
    </row>
    <row r="188" spans="1:2" x14ac:dyDescent="0.55000000000000004">
      <c r="A188" s="6" t="s">
        <v>226</v>
      </c>
      <c r="B188" s="5">
        <v>2</v>
      </c>
    </row>
    <row r="189" spans="1:2" x14ac:dyDescent="0.55000000000000004">
      <c r="A189" s="6" t="s">
        <v>123</v>
      </c>
      <c r="B189" s="5">
        <v>1</v>
      </c>
    </row>
    <row r="190" spans="1:2" x14ac:dyDescent="0.55000000000000004">
      <c r="A190" s="6" t="s">
        <v>227</v>
      </c>
      <c r="B190" s="5">
        <v>2</v>
      </c>
    </row>
    <row r="191" spans="1:2" x14ac:dyDescent="0.55000000000000004">
      <c r="A191" s="6" t="s">
        <v>68</v>
      </c>
      <c r="B191" s="5">
        <v>2</v>
      </c>
    </row>
    <row r="192" spans="1:2" x14ac:dyDescent="0.55000000000000004">
      <c r="A192" s="6" t="s">
        <v>228</v>
      </c>
      <c r="B192" s="5">
        <v>2</v>
      </c>
    </row>
    <row r="193" spans="1:2" x14ac:dyDescent="0.55000000000000004">
      <c r="A193" s="6" t="s">
        <v>229</v>
      </c>
      <c r="B193" s="5">
        <v>2</v>
      </c>
    </row>
    <row r="194" spans="1:2" x14ac:dyDescent="0.55000000000000004">
      <c r="A194" s="6" t="s">
        <v>230</v>
      </c>
      <c r="B194" s="5"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B049-84E8-4ED2-92A6-B535746781B3}">
  <dimension ref="A1:C26"/>
  <sheetViews>
    <sheetView workbookViewId="0">
      <selection activeCell="B30" sqref="B30"/>
    </sheetView>
  </sheetViews>
  <sheetFormatPr defaultRowHeight="15" x14ac:dyDescent="0.25"/>
  <cols>
    <col min="2" max="2" width="15.85546875" customWidth="1"/>
    <col min="3" max="3" width="18.7109375" customWidth="1"/>
  </cols>
  <sheetData>
    <row r="1" spans="1:3" x14ac:dyDescent="0.25">
      <c r="A1" s="1" t="s">
        <v>25</v>
      </c>
    </row>
    <row r="3" spans="1:3" x14ac:dyDescent="0.25">
      <c r="A3" t="s">
        <v>13</v>
      </c>
      <c r="B3" t="s">
        <v>14</v>
      </c>
      <c r="C3" t="s">
        <v>15</v>
      </c>
    </row>
    <row r="4" spans="1:3" x14ac:dyDescent="0.25">
      <c r="A4" t="s">
        <v>17</v>
      </c>
      <c r="B4">
        <v>240</v>
      </c>
      <c r="C4">
        <v>3100</v>
      </c>
    </row>
    <row r="5" spans="1:3" x14ac:dyDescent="0.25">
      <c r="A5" t="s">
        <v>18</v>
      </c>
      <c r="B5">
        <v>240</v>
      </c>
      <c r="C5">
        <v>3100</v>
      </c>
    </row>
    <row r="6" spans="1:3" x14ac:dyDescent="0.25">
      <c r="A6" t="s">
        <v>19</v>
      </c>
      <c r="B6">
        <v>240</v>
      </c>
      <c r="C6">
        <v>2100</v>
      </c>
    </row>
    <row r="7" spans="1:3" x14ac:dyDescent="0.25">
      <c r="A7" t="s">
        <v>20</v>
      </c>
      <c r="B7">
        <v>240</v>
      </c>
      <c r="C7">
        <v>2100</v>
      </c>
    </row>
    <row r="8" spans="1:3" x14ac:dyDescent="0.25">
      <c r="A8" t="s">
        <v>21</v>
      </c>
      <c r="B8">
        <v>240</v>
      </c>
      <c r="C8">
        <v>2100</v>
      </c>
    </row>
    <row r="9" spans="1:3" x14ac:dyDescent="0.25">
      <c r="A9" t="s">
        <v>22</v>
      </c>
      <c r="B9">
        <v>240</v>
      </c>
      <c r="C9">
        <v>2100</v>
      </c>
    </row>
    <row r="10" spans="1:3" x14ac:dyDescent="0.25">
      <c r="A10" t="s">
        <v>23</v>
      </c>
      <c r="B10">
        <v>240</v>
      </c>
      <c r="C10">
        <v>2100</v>
      </c>
    </row>
    <row r="11" spans="1:3" x14ac:dyDescent="0.25">
      <c r="A11" t="s">
        <v>24</v>
      </c>
      <c r="B11">
        <v>240</v>
      </c>
      <c r="C11">
        <v>2100</v>
      </c>
    </row>
    <row r="15" spans="1:3" x14ac:dyDescent="0.25">
      <c r="A15" s="1" t="s">
        <v>12</v>
      </c>
    </row>
    <row r="17" spans="1:3" x14ac:dyDescent="0.25">
      <c r="A17" t="s">
        <v>13</v>
      </c>
      <c r="B17" t="s">
        <v>14</v>
      </c>
      <c r="C17" t="s">
        <v>15</v>
      </c>
    </row>
    <row r="18" spans="1:3" x14ac:dyDescent="0.25">
      <c r="A18" t="s">
        <v>16</v>
      </c>
      <c r="B18">
        <v>2000</v>
      </c>
      <c r="C18">
        <v>7000</v>
      </c>
    </row>
    <row r="19" spans="1:3" x14ac:dyDescent="0.25">
      <c r="A19" t="s">
        <v>17</v>
      </c>
      <c r="B19">
        <v>2000</v>
      </c>
      <c r="C19">
        <v>7000</v>
      </c>
    </row>
    <row r="20" spans="1:3" x14ac:dyDescent="0.25">
      <c r="A20" t="s">
        <v>18</v>
      </c>
      <c r="B20">
        <v>2000</v>
      </c>
      <c r="C20">
        <v>7000</v>
      </c>
    </row>
    <row r="21" spans="1:3" x14ac:dyDescent="0.25">
      <c r="A21" t="s">
        <v>19</v>
      </c>
      <c r="B21">
        <v>1500</v>
      </c>
      <c r="C21">
        <v>5000</v>
      </c>
    </row>
    <row r="22" spans="1:3" x14ac:dyDescent="0.25">
      <c r="A22" t="s">
        <v>20</v>
      </c>
      <c r="B22">
        <v>1500</v>
      </c>
      <c r="C22">
        <v>5000</v>
      </c>
    </row>
    <row r="23" spans="1:3" x14ac:dyDescent="0.25">
      <c r="A23" t="s">
        <v>21</v>
      </c>
      <c r="B23">
        <v>1500</v>
      </c>
      <c r="C23">
        <v>5000</v>
      </c>
    </row>
    <row r="24" spans="1:3" x14ac:dyDescent="0.25">
      <c r="A24" t="s">
        <v>22</v>
      </c>
      <c r="B24">
        <v>1500</v>
      </c>
      <c r="C24">
        <v>5000</v>
      </c>
    </row>
    <row r="25" spans="1:3" x14ac:dyDescent="0.25">
      <c r="A25" t="s">
        <v>23</v>
      </c>
      <c r="B25">
        <v>1500</v>
      </c>
      <c r="C25">
        <v>5000</v>
      </c>
    </row>
    <row r="26" spans="1:3" x14ac:dyDescent="0.25">
      <c r="A26" t="s">
        <v>24</v>
      </c>
      <c r="B26">
        <v>1500</v>
      </c>
      <c r="C26">
        <v>5000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5403-15DE-4B3D-8D0F-7DCB3AFF7B7E}">
  <dimension ref="A1:L35"/>
  <sheetViews>
    <sheetView tabSelected="1" zoomScale="120" zoomScaleNormal="120" workbookViewId="0">
      <selection activeCell="A4" sqref="A4"/>
    </sheetView>
  </sheetViews>
  <sheetFormatPr defaultColWidth="9.140625" defaultRowHeight="21.75" x14ac:dyDescent="0.25"/>
  <cols>
    <col min="1" max="1" width="2.7109375" style="2" customWidth="1"/>
    <col min="2" max="2" width="5.7109375" style="2" customWidth="1"/>
    <col min="3" max="3" width="7.7109375" style="2" customWidth="1"/>
    <col min="4" max="5" width="10.7109375" style="2" customWidth="1"/>
    <col min="6" max="6" width="7.7109375" style="2" customWidth="1"/>
    <col min="7" max="7" width="6.7109375" style="2" customWidth="1"/>
    <col min="8" max="8" width="10.5703125" style="2" customWidth="1"/>
    <col min="9" max="9" width="6.7109375" style="2" customWidth="1"/>
    <col min="10" max="10" width="6.7109375" style="17" customWidth="1"/>
    <col min="11" max="11" width="6.7109375" style="2" customWidth="1"/>
    <col min="12" max="12" width="12.7109375" style="4" customWidth="1"/>
    <col min="13" max="16384" width="9.140625" style="2"/>
  </cols>
  <sheetData>
    <row r="1" spans="1:12" ht="24.95" customHeight="1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17" customFormat="1" ht="24.95" customHeight="1" x14ac:dyDescent="0.25">
      <c r="A2" s="28" t="s">
        <v>36</v>
      </c>
      <c r="B2" s="28"/>
      <c r="C2" s="29" t="s">
        <v>78</v>
      </c>
      <c r="D2" s="29"/>
      <c r="E2" s="29"/>
      <c r="F2" s="30" t="s">
        <v>37</v>
      </c>
      <c r="G2" s="18">
        <f>VLOOKUP(C2,Table3[],2,0)</f>
        <v>1</v>
      </c>
      <c r="H2" s="28" t="s">
        <v>231</v>
      </c>
      <c r="I2" s="31">
        <v>46174</v>
      </c>
      <c r="J2" s="31"/>
      <c r="K2" s="32" t="s">
        <v>27</v>
      </c>
      <c r="L2" s="33">
        <v>46179</v>
      </c>
    </row>
    <row r="3" spans="1:12" ht="24.95" customHeight="1" x14ac:dyDescent="0.25">
      <c r="A3" s="2" t="s">
        <v>26</v>
      </c>
      <c r="B3" s="15"/>
      <c r="C3" s="15"/>
      <c r="D3" s="16"/>
      <c r="E3" s="25">
        <f>I2-G2</f>
        <v>46173</v>
      </c>
      <c r="F3" s="26"/>
      <c r="G3" s="15" t="s">
        <v>27</v>
      </c>
      <c r="H3" s="25">
        <f>L2+G2</f>
        <v>46180</v>
      </c>
      <c r="I3" s="26"/>
      <c r="J3" s="14" t="s">
        <v>28</v>
      </c>
      <c r="K3" s="18">
        <f>(H3-E3)+1</f>
        <v>8</v>
      </c>
      <c r="L3" s="4" t="s">
        <v>29</v>
      </c>
    </row>
    <row r="4" spans="1:12" ht="17.25" customHeight="1" x14ac:dyDescent="0.25">
      <c r="A4" s="34"/>
      <c r="B4" s="32"/>
      <c r="C4" s="32"/>
      <c r="D4" s="33"/>
      <c r="E4" s="32"/>
      <c r="F4" s="33"/>
      <c r="G4" s="30"/>
      <c r="H4" s="32"/>
      <c r="I4" s="28"/>
      <c r="J4" s="32"/>
      <c r="K4" s="10"/>
      <c r="L4" s="35"/>
    </row>
    <row r="5" spans="1:12" s="38" customFormat="1" ht="36" customHeight="1" x14ac:dyDescent="0.25">
      <c r="A5" s="36" t="s">
        <v>3</v>
      </c>
      <c r="B5" s="36"/>
      <c r="C5" s="36"/>
      <c r="D5" s="36"/>
      <c r="E5" s="36"/>
      <c r="F5" s="36"/>
      <c r="G5" s="36"/>
      <c r="H5" s="36" t="s">
        <v>31</v>
      </c>
      <c r="I5" s="36"/>
      <c r="J5" s="36" t="s">
        <v>30</v>
      </c>
      <c r="K5" s="36"/>
      <c r="L5" s="37" t="s">
        <v>32</v>
      </c>
    </row>
    <row r="6" spans="1:12" s="10" customFormat="1" x14ac:dyDescent="0.25">
      <c r="A6" s="39" t="s">
        <v>0</v>
      </c>
      <c r="B6" s="40"/>
      <c r="C6" s="40"/>
      <c r="D6" s="41"/>
      <c r="E6" s="41"/>
      <c r="F6" s="41"/>
      <c r="G6" s="42"/>
      <c r="H6" s="43"/>
      <c r="I6" s="42"/>
      <c r="J6" s="44"/>
      <c r="K6" s="42"/>
      <c r="L6" s="45"/>
    </row>
    <row r="7" spans="1:12" s="10" customFormat="1" x14ac:dyDescent="0.25">
      <c r="A7" s="46"/>
      <c r="B7" s="40" t="s">
        <v>1</v>
      </c>
      <c r="C7" s="40"/>
      <c r="D7" s="40"/>
      <c r="E7" s="40"/>
      <c r="F7" s="40"/>
      <c r="G7" s="47"/>
      <c r="H7" s="48"/>
      <c r="I7" s="47"/>
      <c r="J7" s="49"/>
      <c r="K7" s="47"/>
      <c r="L7" s="50"/>
    </row>
    <row r="8" spans="1:12" ht="18" customHeight="1" x14ac:dyDescent="0.25">
      <c r="A8" s="46"/>
      <c r="B8" s="40">
        <v>1.1000000000000001</v>
      </c>
      <c r="C8" s="40" t="s">
        <v>18</v>
      </c>
      <c r="D8" s="51"/>
      <c r="E8" s="51"/>
      <c r="F8" s="51"/>
      <c r="G8" s="52"/>
      <c r="H8" s="19">
        <f>VLOOKUP(C8,Allowance[#All],3,0)</f>
        <v>3100</v>
      </c>
      <c r="I8" s="53" t="s">
        <v>33</v>
      </c>
      <c r="J8" s="20">
        <f>K3</f>
        <v>8</v>
      </c>
      <c r="K8" s="53" t="s">
        <v>29</v>
      </c>
      <c r="L8" s="21">
        <f>H8*J8</f>
        <v>24800</v>
      </c>
    </row>
    <row r="9" spans="1:12" ht="18" customHeight="1" x14ac:dyDescent="0.25">
      <c r="A9" s="46"/>
      <c r="B9" s="40">
        <v>1.2</v>
      </c>
      <c r="C9" s="40" t="s">
        <v>20</v>
      </c>
      <c r="D9" s="51"/>
      <c r="E9" s="51"/>
      <c r="F9" s="51"/>
      <c r="G9" s="52"/>
      <c r="H9" s="19">
        <f>VLOOKUP(C9,Allowance[#All],3,0)</f>
        <v>2100</v>
      </c>
      <c r="I9" s="53" t="s">
        <v>33</v>
      </c>
      <c r="J9" s="20">
        <f>K3</f>
        <v>8</v>
      </c>
      <c r="K9" s="53" t="s">
        <v>29</v>
      </c>
      <c r="L9" s="21">
        <f>H9*J9</f>
        <v>16800</v>
      </c>
    </row>
    <row r="10" spans="1:12" x14ac:dyDescent="0.25">
      <c r="A10" s="46"/>
      <c r="B10" s="40" t="s">
        <v>4</v>
      </c>
      <c r="C10" s="40"/>
      <c r="D10" s="40"/>
      <c r="E10" s="40"/>
      <c r="F10" s="40"/>
      <c r="G10" s="47"/>
      <c r="H10" s="48"/>
      <c r="I10" s="53"/>
      <c r="J10" s="49"/>
      <c r="K10" s="53"/>
      <c r="L10" s="21"/>
    </row>
    <row r="11" spans="1:12" ht="18" customHeight="1" x14ac:dyDescent="0.25">
      <c r="A11" s="46"/>
      <c r="B11" s="40">
        <v>2.1</v>
      </c>
      <c r="C11" s="40" t="s">
        <v>16</v>
      </c>
      <c r="D11" s="51"/>
      <c r="E11" s="51"/>
      <c r="F11" s="51"/>
      <c r="G11" s="52"/>
      <c r="H11" s="19">
        <f>VLOOKUP(C11,Accommodation[#All],3,0)</f>
        <v>7000</v>
      </c>
      <c r="I11" s="53" t="s">
        <v>33</v>
      </c>
      <c r="J11" s="20">
        <f>K3</f>
        <v>8</v>
      </c>
      <c r="K11" s="53" t="s">
        <v>29</v>
      </c>
      <c r="L11" s="21">
        <f>H11*J11</f>
        <v>56000</v>
      </c>
    </row>
    <row r="12" spans="1:12" ht="18" customHeight="1" x14ac:dyDescent="0.25">
      <c r="A12" s="46"/>
      <c r="B12" s="40">
        <v>2.2000000000000002</v>
      </c>
      <c r="C12" s="40" t="s">
        <v>17</v>
      </c>
      <c r="D12" s="51"/>
      <c r="E12" s="51"/>
      <c r="F12" s="51"/>
      <c r="G12" s="52"/>
      <c r="H12" s="19">
        <f>VLOOKUP(C12,Accommodation[#All],3,0)</f>
        <v>7000</v>
      </c>
      <c r="I12" s="53" t="s">
        <v>33</v>
      </c>
      <c r="J12" s="20">
        <f>K3</f>
        <v>8</v>
      </c>
      <c r="K12" s="53" t="s">
        <v>29</v>
      </c>
      <c r="L12" s="21">
        <f>H12*J12</f>
        <v>56000</v>
      </c>
    </row>
    <row r="13" spans="1:12" ht="18" customHeight="1" x14ac:dyDescent="0.25">
      <c r="A13" s="46"/>
      <c r="B13" s="40">
        <v>2.2999999999999998</v>
      </c>
      <c r="C13" s="40" t="s">
        <v>20</v>
      </c>
      <c r="D13" s="51"/>
      <c r="E13" s="51"/>
      <c r="F13" s="51"/>
      <c r="G13" s="52"/>
      <c r="H13" s="19">
        <f>VLOOKUP(C13,Accommodation[#All],3,0)</f>
        <v>5000</v>
      </c>
      <c r="I13" s="53" t="s">
        <v>33</v>
      </c>
      <c r="J13" s="20">
        <f>K3</f>
        <v>8</v>
      </c>
      <c r="K13" s="53" t="s">
        <v>29</v>
      </c>
      <c r="L13" s="21">
        <f>H13*J13</f>
        <v>40000</v>
      </c>
    </row>
    <row r="14" spans="1:12" x14ac:dyDescent="0.25">
      <c r="A14" s="46"/>
      <c r="B14" s="40" t="s">
        <v>5</v>
      </c>
      <c r="C14" s="40"/>
      <c r="D14" s="40"/>
      <c r="E14" s="40"/>
      <c r="F14" s="40"/>
      <c r="G14" s="47"/>
      <c r="H14" s="48"/>
      <c r="I14" s="53" t="s">
        <v>35</v>
      </c>
      <c r="J14" s="49"/>
      <c r="K14" s="53" t="s">
        <v>34</v>
      </c>
      <c r="L14" s="21">
        <f>H14*J14</f>
        <v>0</v>
      </c>
    </row>
    <row r="15" spans="1:12" x14ac:dyDescent="0.25">
      <c r="A15" s="46"/>
      <c r="B15" s="40" t="s">
        <v>6</v>
      </c>
      <c r="C15" s="40"/>
      <c r="D15" s="40"/>
      <c r="E15" s="40"/>
      <c r="F15" s="40"/>
      <c r="G15" s="47"/>
      <c r="H15" s="48"/>
      <c r="I15" s="53" t="s">
        <v>35</v>
      </c>
      <c r="J15" s="49"/>
      <c r="K15" s="53" t="s">
        <v>34</v>
      </c>
      <c r="L15" s="21">
        <f t="shared" ref="L15:L21" si="0">H15*J15</f>
        <v>0</v>
      </c>
    </row>
    <row r="16" spans="1:12" x14ac:dyDescent="0.25">
      <c r="A16" s="46"/>
      <c r="B16" s="40" t="s">
        <v>7</v>
      </c>
      <c r="C16" s="40"/>
      <c r="D16" s="40"/>
      <c r="E16" s="40"/>
      <c r="F16" s="40"/>
      <c r="G16" s="47"/>
      <c r="H16" s="48"/>
      <c r="I16" s="53" t="s">
        <v>35</v>
      </c>
      <c r="J16" s="49"/>
      <c r="K16" s="53" t="s">
        <v>34</v>
      </c>
      <c r="L16" s="21">
        <f t="shared" si="0"/>
        <v>0</v>
      </c>
    </row>
    <row r="17" spans="1:12" x14ac:dyDescent="0.25">
      <c r="A17" s="46"/>
      <c r="B17" s="40" t="s">
        <v>8</v>
      </c>
      <c r="C17" s="40"/>
      <c r="D17" s="40"/>
      <c r="E17" s="40"/>
      <c r="F17" s="40"/>
      <c r="G17" s="47"/>
      <c r="H17" s="48"/>
      <c r="I17" s="53" t="s">
        <v>35</v>
      </c>
      <c r="J17" s="49"/>
      <c r="K17" s="53" t="s">
        <v>34</v>
      </c>
      <c r="L17" s="21">
        <f t="shared" si="0"/>
        <v>0</v>
      </c>
    </row>
    <row r="18" spans="1:12" x14ac:dyDescent="0.25">
      <c r="A18" s="46"/>
      <c r="B18" s="40" t="s">
        <v>9</v>
      </c>
      <c r="C18" s="40"/>
      <c r="D18" s="40"/>
      <c r="E18" s="40"/>
      <c r="F18" s="40"/>
      <c r="G18" s="47"/>
      <c r="H18" s="48"/>
      <c r="I18" s="53" t="s">
        <v>35</v>
      </c>
      <c r="J18" s="49"/>
      <c r="K18" s="53" t="s">
        <v>34</v>
      </c>
      <c r="L18" s="21">
        <f t="shared" si="0"/>
        <v>0</v>
      </c>
    </row>
    <row r="19" spans="1:12" x14ac:dyDescent="0.25">
      <c r="A19" s="46"/>
      <c r="B19" s="40" t="s">
        <v>238</v>
      </c>
      <c r="C19" s="40"/>
      <c r="D19" s="40"/>
      <c r="E19" s="40"/>
      <c r="F19" s="40"/>
      <c r="G19" s="47"/>
      <c r="H19" s="48">
        <v>1000</v>
      </c>
      <c r="I19" s="53" t="s">
        <v>35</v>
      </c>
      <c r="J19" s="49"/>
      <c r="K19" s="53" t="s">
        <v>34</v>
      </c>
      <c r="L19" s="21">
        <f t="shared" si="0"/>
        <v>0</v>
      </c>
    </row>
    <row r="20" spans="1:12" x14ac:dyDescent="0.25">
      <c r="A20" s="46"/>
      <c r="B20" s="40" t="s">
        <v>11</v>
      </c>
      <c r="C20" s="40"/>
      <c r="D20" s="40"/>
      <c r="E20" s="40"/>
      <c r="F20" s="40"/>
      <c r="G20" s="47"/>
      <c r="H20" s="48">
        <v>1000</v>
      </c>
      <c r="I20" s="53" t="s">
        <v>35</v>
      </c>
      <c r="J20" s="49"/>
      <c r="K20" s="53" t="s">
        <v>34</v>
      </c>
      <c r="L20" s="21">
        <f>H20*J20</f>
        <v>0</v>
      </c>
    </row>
    <row r="21" spans="1:12" x14ac:dyDescent="0.25">
      <c r="A21" s="46"/>
      <c r="B21" s="40" t="s">
        <v>233</v>
      </c>
      <c r="C21" s="40"/>
      <c r="D21" s="40"/>
      <c r="E21" s="40"/>
      <c r="F21" s="40"/>
      <c r="G21" s="47"/>
      <c r="H21" s="48"/>
      <c r="I21" s="53" t="s">
        <v>35</v>
      </c>
      <c r="J21" s="49"/>
      <c r="K21" s="53" t="s">
        <v>34</v>
      </c>
      <c r="L21" s="21">
        <f t="shared" si="0"/>
        <v>0</v>
      </c>
    </row>
    <row r="22" spans="1:12" ht="12" customHeight="1" x14ac:dyDescent="0.25">
      <c r="A22" s="46"/>
      <c r="B22" s="40"/>
      <c r="C22" s="40"/>
      <c r="D22" s="40"/>
      <c r="E22" s="40"/>
      <c r="F22" s="40"/>
      <c r="G22" s="47"/>
      <c r="H22" s="55"/>
      <c r="I22" s="54"/>
      <c r="J22" s="56"/>
      <c r="K22" s="54"/>
      <c r="L22" s="21"/>
    </row>
    <row r="23" spans="1:12" x14ac:dyDescent="0.25">
      <c r="A23" s="23" t="s">
        <v>2</v>
      </c>
      <c r="B23" s="23"/>
      <c r="C23" s="23"/>
      <c r="D23" s="24" t="str">
        <f>"("&amp;BAHTTEXT(L23)&amp;")"</f>
        <v>(หนึ่งแสนเก้าหมื่นสามพันหกร้อยบาทถ้วน)</v>
      </c>
      <c r="E23" s="24"/>
      <c r="F23" s="24"/>
      <c r="G23" s="24"/>
      <c r="H23" s="24"/>
      <c r="I23" s="24"/>
      <c r="J23" s="24"/>
      <c r="K23" s="24"/>
      <c r="L23" s="22">
        <f>SUM(L7:L21)</f>
        <v>193600</v>
      </c>
    </row>
    <row r="24" spans="1:12" s="10" customFormat="1" x14ac:dyDescent="0.25">
      <c r="A24" s="13"/>
      <c r="B24" s="11"/>
      <c r="C24" s="13"/>
      <c r="D24" s="11"/>
      <c r="E24" s="11"/>
      <c r="F24" s="11"/>
      <c r="G24" s="11"/>
      <c r="H24" s="11"/>
      <c r="I24" s="9"/>
      <c r="J24" s="9"/>
      <c r="K24" s="9"/>
      <c r="L24" s="12"/>
    </row>
    <row r="25" spans="1:12" ht="20.100000000000001" customHeight="1" x14ac:dyDescent="0.25">
      <c r="A25" s="57" t="s">
        <v>239</v>
      </c>
      <c r="B25" s="10"/>
      <c r="C25" s="10"/>
      <c r="D25" s="10"/>
      <c r="E25" s="10"/>
      <c r="F25" s="10"/>
      <c r="G25" s="10"/>
      <c r="H25" s="40"/>
      <c r="I25" s="40"/>
      <c r="J25" s="28"/>
      <c r="K25" s="10"/>
      <c r="L25" s="35"/>
    </row>
    <row r="26" spans="1:12" ht="20.100000000000001" customHeight="1" x14ac:dyDescent="0.25">
      <c r="A26" s="57" t="s">
        <v>235</v>
      </c>
      <c r="B26" s="10"/>
      <c r="C26" s="10"/>
      <c r="D26" s="10"/>
      <c r="E26" s="10"/>
      <c r="F26" s="10"/>
      <c r="G26" s="10"/>
      <c r="H26" s="10"/>
      <c r="I26" s="10"/>
      <c r="J26" s="28"/>
      <c r="K26" s="10"/>
      <c r="L26" s="35"/>
    </row>
    <row r="27" spans="1:12" ht="20.100000000000001" customHeight="1" x14ac:dyDescent="0.25">
      <c r="A27" s="57" t="s">
        <v>234</v>
      </c>
      <c r="B27" s="10"/>
      <c r="C27" s="10"/>
      <c r="D27" s="10"/>
      <c r="E27" s="10"/>
      <c r="F27" s="10"/>
      <c r="G27" s="10"/>
      <c r="H27" s="10"/>
      <c r="I27" s="10"/>
      <c r="J27" s="28"/>
      <c r="K27" s="10"/>
      <c r="L27" s="35"/>
    </row>
    <row r="28" spans="1:12" ht="20.100000000000001" customHeight="1" x14ac:dyDescent="0.25">
      <c r="A28" s="57" t="s">
        <v>236</v>
      </c>
      <c r="B28" s="10"/>
      <c r="C28" s="10"/>
      <c r="D28" s="10"/>
      <c r="E28" s="10"/>
      <c r="F28" s="10"/>
      <c r="G28" s="10"/>
      <c r="H28" s="10"/>
      <c r="I28" s="10"/>
      <c r="J28" s="28"/>
      <c r="K28" s="10"/>
      <c r="L28" s="35"/>
    </row>
    <row r="29" spans="1:12" ht="20.100000000000001" customHeight="1" x14ac:dyDescent="0.25">
      <c r="A29" s="57" t="s">
        <v>237</v>
      </c>
      <c r="B29" s="10"/>
      <c r="C29" s="10"/>
      <c r="D29" s="10"/>
      <c r="E29" s="10"/>
      <c r="F29" s="10"/>
      <c r="G29" s="10"/>
      <c r="H29" s="10"/>
      <c r="I29" s="10"/>
      <c r="J29" s="28"/>
      <c r="K29" s="10"/>
      <c r="L29" s="35"/>
    </row>
    <row r="30" spans="1:12" s="3" customFormat="1" ht="20.100000000000001" customHeight="1" x14ac:dyDescent="0.25">
      <c r="A30" s="57" t="s">
        <v>232</v>
      </c>
      <c r="B30" s="58"/>
      <c r="C30" s="58"/>
      <c r="D30" s="58"/>
      <c r="E30" s="58"/>
      <c r="F30" s="58"/>
      <c r="G30" s="58"/>
      <c r="H30" s="58"/>
      <c r="I30" s="58"/>
      <c r="J30" s="59"/>
      <c r="K30" s="58"/>
      <c r="L30" s="60"/>
    </row>
    <row r="31" spans="1:12" s="3" customFormat="1" ht="20.100000000000001" customHeight="1" x14ac:dyDescent="0.25">
      <c r="A31" s="57" t="s">
        <v>240</v>
      </c>
      <c r="B31" s="58"/>
      <c r="C31" s="58"/>
      <c r="D31" s="58"/>
      <c r="E31" s="58"/>
      <c r="F31" s="58"/>
      <c r="G31" s="58"/>
      <c r="H31" s="58"/>
      <c r="I31" s="58"/>
      <c r="J31" s="59"/>
      <c r="K31" s="58"/>
      <c r="L31" s="60"/>
    </row>
    <row r="32" spans="1:12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28"/>
      <c r="K32" s="10"/>
      <c r="L32" s="35"/>
    </row>
    <row r="33" spans="1:12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28"/>
      <c r="K33" s="10"/>
      <c r="L33" s="35"/>
    </row>
    <row r="34" spans="1:12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28"/>
      <c r="K34" s="10"/>
      <c r="L34" s="35"/>
    </row>
    <row r="35" spans="1:12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28"/>
      <c r="K35" s="10"/>
      <c r="L35" s="35"/>
    </row>
  </sheetData>
  <mergeCells count="15">
    <mergeCell ref="A23:C23"/>
    <mergeCell ref="D23:K23"/>
    <mergeCell ref="A1:L1"/>
    <mergeCell ref="C2:E2"/>
    <mergeCell ref="I2:J2"/>
    <mergeCell ref="E3:F3"/>
    <mergeCell ref="H3:I3"/>
    <mergeCell ref="A5:G5"/>
    <mergeCell ref="H5:I5"/>
    <mergeCell ref="J5:K5"/>
    <mergeCell ref="D8:G8"/>
    <mergeCell ref="D9:G9"/>
    <mergeCell ref="D11:G11"/>
    <mergeCell ref="D12:G12"/>
    <mergeCell ref="D13:G13"/>
  </mergeCells>
  <dataValidations count="3">
    <dataValidation allowBlank="1" showInputMessage="1" showErrorMessage="1" prompt="ระบุชื่อ นามสกุล" sqref="D8:G9 D11:G13" xr:uid="{95041063-622A-4122-A564-2AAB71B3752F}"/>
    <dataValidation allowBlank="1" showInputMessage="1" showErrorMessage="1" prompt="โซน" sqref="G2" xr:uid="{A4A362E5-6040-4C41-8050-9634F55E8563}"/>
    <dataValidation allowBlank="1" showInputMessage="1" showErrorMessage="1" prompt="ระบุวันที่" sqref="I2:J2 L2" xr:uid="{ADC89127-5746-419F-BB5F-8D54D1B16508}"/>
  </dataValidations>
  <pageMargins left="0.45" right="0.2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คำนำหน้าชื่อ" xr:uid="{4D39D599-3C5F-4484-AEE8-78952E69CB0D}">
          <x14:formula1>
            <xm:f>อัตราตามประกาศ!$A$18:$A$26</xm:f>
          </x14:formula1>
          <xm:sqref>C11:C13</xm:sqref>
        </x14:dataValidation>
        <x14:dataValidation type="list" allowBlank="1" showInputMessage="1" showErrorMessage="1" prompt="คำนำหน้าชื่อ" xr:uid="{7767C6AE-38A5-4D75-BD9F-9452FFB62A1F}">
          <x14:formula1>
            <xm:f>อัตราตามประกาศ!$A$4:$A$11</xm:f>
          </x14:formula1>
          <xm:sqref>C8:C9</xm:sqref>
        </x14:dataValidation>
        <x14:dataValidation type="list" allowBlank="1" showInputMessage="1" showErrorMessage="1" prompt="ระบุประเทศ" xr:uid="{0BB201D5-25BC-4F62-9537-1CD4320C71EB}">
          <x14:formula1>
            <xm:f>ประเทศ!$A$2:$A$194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ประเทศ</vt:lpstr>
      <vt:lpstr>อัตราตามประกาศ</vt:lpstr>
      <vt:lpstr>แบบประมาณการ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Sukanya Suwannanurak</dc:creator>
  <cp:lastModifiedBy>Sukanya Suwannanurak</cp:lastModifiedBy>
  <cp:lastPrinted>2026-05-15T06:14:35Z</cp:lastPrinted>
  <dcterms:created xsi:type="dcterms:W3CDTF">2026-05-06T06:40:10Z</dcterms:created>
  <dcterms:modified xsi:type="dcterms:W3CDTF">2026-06-22T08:32:19Z</dcterms:modified>
</cp:coreProperties>
</file>