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undamental Fund (FF)\FF 2567\1. ปชสพ\2. เอกสารเผยแพร่\"/>
    </mc:Choice>
  </mc:AlternateContent>
  <bookViews>
    <workbookView xWindow="0" yWindow="0" windowWidth="24000" windowHeight="9330" tabRatio="684"/>
  </bookViews>
  <sheets>
    <sheet name="ตัวอย่างการกรอก ทุนขั้นที่ 1" sheetId="1" r:id="rId1"/>
    <sheet name="ตัวอย่างการกรอก ทุนขั้นที่ 2" sheetId="2" r:id="rId2"/>
    <sheet name="ตัวอย่างการกรอก ทุนขั้นที่ 3" sheetId="3" r:id="rId3"/>
    <sheet name="ตัวอย่างการกรอก ทุนขั้นที่ 4" sheetId="4" r:id="rId4"/>
    <sheet name="แบบฟอร์ม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J13" i="1"/>
  <c r="I31" i="4"/>
  <c r="I30" i="4"/>
  <c r="I29" i="4"/>
  <c r="I28" i="4"/>
  <c r="I27" i="4"/>
  <c r="I25" i="4"/>
  <c r="I24" i="4"/>
  <c r="I23" i="4"/>
  <c r="I21" i="4" s="1"/>
  <c r="J20" i="4" s="1"/>
  <c r="I22" i="4"/>
  <c r="I19" i="4"/>
  <c r="I17" i="4" s="1"/>
  <c r="I18" i="4"/>
  <c r="I12" i="4"/>
  <c r="I11" i="4"/>
  <c r="I10" i="4" s="1"/>
  <c r="I8" i="4"/>
  <c r="I7" i="4"/>
  <c r="J5" i="4" s="1"/>
  <c r="L6" i="4"/>
  <c r="I6" i="4"/>
  <c r="I26" i="3"/>
  <c r="I25" i="3"/>
  <c r="I24" i="3"/>
  <c r="I23" i="3"/>
  <c r="I22" i="3"/>
  <c r="I20" i="3"/>
  <c r="I19" i="3"/>
  <c r="I18" i="3"/>
  <c r="I17" i="3" s="1"/>
  <c r="J16" i="3" s="1"/>
  <c r="I15" i="3"/>
  <c r="I14" i="3"/>
  <c r="I13" i="3" s="1"/>
  <c r="J9" i="3" s="1"/>
  <c r="I7" i="3"/>
  <c r="J5" i="3" s="1"/>
  <c r="L6" i="3"/>
  <c r="I6" i="3"/>
  <c r="I20" i="2"/>
  <c r="I19" i="2"/>
  <c r="I16" i="2"/>
  <c r="I15" i="2"/>
  <c r="I14" i="2"/>
  <c r="J13" i="2" s="1"/>
  <c r="J9" i="2"/>
  <c r="L6" i="2"/>
  <c r="I6" i="2"/>
  <c r="J5" i="2" s="1"/>
  <c r="I19" i="1"/>
  <c r="I16" i="1"/>
  <c r="I15" i="1"/>
  <c r="I14" i="1" s="1"/>
  <c r="J9" i="1"/>
  <c r="L6" i="1"/>
  <c r="I6" i="1"/>
  <c r="J5" i="1" s="1"/>
  <c r="J9" i="4" l="1"/>
  <c r="J4" i="4" s="1"/>
  <c r="J48" i="4" s="1"/>
  <c r="J4" i="3"/>
  <c r="J43" i="3" s="1"/>
  <c r="J4" i="2"/>
  <c r="J37" i="2" s="1"/>
  <c r="J4" i="1"/>
  <c r="J38" i="1" s="1"/>
</calcChain>
</file>

<file path=xl/sharedStrings.xml><?xml version="1.0" encoding="utf-8"?>
<sst xmlns="http://schemas.openxmlformats.org/spreadsheetml/2006/main" count="265" uniqueCount="80">
  <si>
    <t xml:space="preserve">ข้อมูลการแตกรายละเอียดงบประมาณ (แตกตัวคูณ) เฉพาะปีที่เสนอ
</t>
  </si>
  <si>
    <r>
      <t>ชื่อโครงการ...........</t>
    </r>
    <r>
      <rPr>
        <b/>
        <sz val="16"/>
        <color rgb="FFFF0000"/>
        <rFont val="TH SarabunPSK"/>
        <family val="2"/>
      </rPr>
      <t>XYZ</t>
    </r>
    <r>
      <rPr>
        <b/>
        <sz val="16"/>
        <rFont val="TH SarabunPSK"/>
        <family val="2"/>
      </rPr>
      <t>...............</t>
    </r>
  </si>
  <si>
    <t>งบประมาณ</t>
  </si>
  <si>
    <t>หมวดงบประมาณ</t>
  </si>
  <si>
    <t>รายละเอียดงบประมาณ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</si>
  <si>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</si>
  <si>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</si>
  <si>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</si>
  <si>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</si>
  <si>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</si>
  <si>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</si>
  <si>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</si>
  <si>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</si>
  <si>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งบดำเนินการ 750,000 + ค่า page charge 1 บทความ 150,000 บาท</t>
  </si>
  <si>
    <t>1 ค่าจ้าง</t>
  </si>
  <si>
    <t>1. ผู้ช่วยวิจัย วุฒิปริญญาตรี</t>
  </si>
  <si>
    <t>เดือน</t>
  </si>
  <si>
    <t>ร้อยละ 25 ของงบโครงการ =</t>
  </si>
  <si>
    <t>2 ค่าวัสดุ</t>
  </si>
  <si>
    <t>1. ค่าวัสดุวิทยาศาสตร์และสารเคมี เช่น ชุดสกัด DNA, น้ำยา...., tip, สารเคมีสำหรับ..... ฯลฯ</t>
  </si>
  <si>
    <t>ตัวอย่าง</t>
  </si>
  <si>
    <t>2. ค่าวัสดุสำนักงาน เช่น ปากกาเคมี, กระดาษ ฯลฯ</t>
  </si>
  <si>
    <t>3. ค่าวัสดุสิ้นเปลือง เช่น ถุงมือ, สำลี. กระดาษทิชชู่ ฯลฯ</t>
  </si>
  <si>
    <t>3 ค่าใช้สอย</t>
  </si>
  <si>
    <t>1. ค่าจ้างเหมาบริการตามวัตถุประสงค์ของงาน</t>
  </si>
  <si>
    <t xml:space="preserve">  1.1 ค่าจ้างเก็บตัวอย่าง</t>
  </si>
  <si>
    <t xml:space="preserve">  1.2 ค่าวิเคราะห์ลำดับเบส</t>
  </si>
  <si>
    <t xml:space="preserve">  1.3 ค่าจ้างจัดทำรูปเล่มรายงาน</t>
  </si>
  <si>
    <t>เล่ม</t>
  </si>
  <si>
    <t>2. ค่าเช่าสถานที่</t>
  </si>
  <si>
    <t>วัน</t>
  </si>
  <si>
    <t>3. ค่าประกันสังคมส่วนนายจ้างสมทบ</t>
  </si>
  <si>
    <t>4. ค่า page charge และค่าจัดเตรียมต้นฉบับบทความวิชาการ</t>
  </si>
  <si>
    <t>บทความ</t>
  </si>
  <si>
    <t>4 ค่าสาธารณูปโภค</t>
  </si>
  <si>
    <t>(ยอดเงินรวมค่าสาธารณูปโภค)</t>
  </si>
  <si>
    <t>5 ค่าเดินทางต่างประเทศ</t>
  </si>
  <si>
    <t>(ยอดเงินรวมค่าเดินทางต่างประเทศ)</t>
  </si>
  <si>
    <t>6 ค่าซ่อมแซมครุภัณฑ์</t>
  </si>
  <si>
    <t>(ยอดเงินรวมค่าซ่อมแซมครุภัณฑ์)</t>
  </si>
  <si>
    <t>งบลงทุน</t>
  </si>
  <si>
    <t>7 ค่าครุภัณฑ์</t>
  </si>
  <si>
    <t>(ยอดเงินรวมค่าครุภัณฑ์)</t>
  </si>
  <si>
    <t>รวม</t>
  </si>
  <si>
    <t>งบดำเนินการ 1,500,000 + ค่า page charge 2 บทความ 300,000 บาท</t>
  </si>
  <si>
    <t>งบดำเนินการ 3,000,000 + ค่า page charge 4 บทความ 600,000 บาท</t>
  </si>
  <si>
    <t>1. ผู้ช่วยวิจัย วุฒิปริญญาโท</t>
  </si>
  <si>
    <t>2. ผู้ช่วยวิจัย วุฒิปริญญาเอก</t>
  </si>
  <si>
    <t>4. ค่าวัสดุคอมพิวเตอร์</t>
  </si>
  <si>
    <t xml:space="preserve">  4.1 External hard disk 1TB</t>
  </si>
  <si>
    <t>เครื่อง</t>
  </si>
  <si>
    <t xml:space="preserve">  4.2 หมึกเครื่องพิมพ์ 4 สี</t>
  </si>
  <si>
    <t>ชุด</t>
  </si>
  <si>
    <t>5. ค่าบริการเครื่องมือ</t>
  </si>
  <si>
    <t>ครั้ง</t>
  </si>
  <si>
    <t>6. ค่าใช้จ่ายในการเดินทางในประเทศ</t>
  </si>
  <si>
    <t>7. ค่าสมนาคุณผู้เข้าร่วมโครงการ</t>
  </si>
  <si>
    <t>คน</t>
  </si>
  <si>
    <t>งบดำเนินการ 6,000,000 + ค่า page charge 8 บทความ 1,200,000 บาท</t>
  </si>
  <si>
    <t>2. ผู้ช่วยวิจัย วุฒิปริญญาโท</t>
  </si>
  <si>
    <t>3. ผู้ช่วยวิจัย วุฒิปริญญาเอก</t>
  </si>
  <si>
    <t>1. ค่าวัสดุวิทยาศาสตร์และสารเคมี</t>
  </si>
  <si>
    <t xml:space="preserve">  1.1 ชุดสกัด DNA</t>
  </si>
  <si>
    <t>กล่อง</t>
  </si>
  <si>
    <t xml:space="preserve">  1.2 ไพรเมอร์</t>
  </si>
  <si>
    <t>คู่</t>
  </si>
  <si>
    <t xml:space="preserve">  1.3 สารเคมี</t>
  </si>
  <si>
    <t xml:space="preserve">  1.4 อาหารเลี้ยงเชื้อ</t>
  </si>
  <si>
    <t xml:space="preserve">  1.4 ค่าจ้างวิเคราะห์ข้อมูล</t>
  </si>
  <si>
    <t>ชื่อโครงการ..............................................</t>
  </si>
  <si>
    <t>(ยอดเงินรวมงบดำเนินงาน)</t>
  </si>
  <si>
    <t>(ยอดเงินรวมค่าจ้าง)</t>
  </si>
  <si>
    <t>(ยอดเงินรวมค่าวัสดุ)</t>
  </si>
  <si>
    <t>(ยอดเงินรวมค่าใช้สอย)</t>
  </si>
  <si>
    <t>ยอดเงินรวม งบดำเนินการ+งบลงทุน</t>
  </si>
  <si>
    <t>5. ค่าจ้างที่ปรึกษาโครงการ*</t>
  </si>
  <si>
    <t>หมายเหตุ : โครงการมีความจำเป็นต้องขอคำปรึกษาในเรื่อง...... จาก ........... ซึ่งเป็นผู้เชี่ยวชาญในเรื่องดังกล่าว</t>
  </si>
  <si>
    <t>ผู้ช่วยวิจัย</t>
  </si>
  <si>
    <t>ที่ปรึกษาโครงการ</t>
  </si>
  <si>
    <t>(ผู้ช่วยวิจัย + ที่ปรึกษาโครงการ)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</si>
</sst>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3" fontId="8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3" fontId="12" fillId="0" borderId="1" xfId="1" applyFont="1" applyBorder="1" applyAlignment="1">
      <alignment vertical="top"/>
    </xf>
    <xf numFmtId="43" fontId="12" fillId="2" borderId="1" xfId="0" applyNumberFormat="1" applyFont="1" applyFill="1" applyBorder="1" applyAlignment="1">
      <alignment vertical="top"/>
    </xf>
    <xf numFmtId="0" fontId="9" fillId="0" borderId="0" xfId="0" applyFont="1"/>
    <xf numFmtId="0" fontId="7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43" fontId="11" fillId="2" borderId="1" xfId="1" applyFont="1" applyFill="1" applyBorder="1"/>
    <xf numFmtId="0" fontId="7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43" fontId="11" fillId="0" borderId="1" xfId="1" applyFont="1" applyBorder="1" applyAlignment="1">
      <alignment vertical="top"/>
    </xf>
    <xf numFmtId="43" fontId="9" fillId="0" borderId="0" xfId="1" applyFont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4" fontId="13" fillId="0" borderId="1" xfId="0" applyNumberFormat="1" applyFont="1" applyBorder="1" applyAlignment="1">
      <alignment horizontal="center" vertical="top" wrapText="1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center" vertical="top"/>
    </xf>
    <xf numFmtId="3" fontId="11" fillId="0" borderId="1" xfId="1" applyNumberFormat="1" applyFont="1" applyFill="1" applyBorder="1" applyAlignment="1">
      <alignment horizontal="center" vertical="top"/>
    </xf>
    <xf numFmtId="3" fontId="11" fillId="0" borderId="1" xfId="0" applyNumberFormat="1" applyFont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43" fontId="9" fillId="2" borderId="1" xfId="1" applyFont="1" applyFill="1" applyBorder="1"/>
    <xf numFmtId="0" fontId="8" fillId="2" borderId="1" xfId="0" applyFont="1" applyFill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43" fontId="9" fillId="0" borderId="1" xfId="1" applyFont="1" applyBorder="1"/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/>
    <xf numFmtId="0" fontId="9" fillId="2" borderId="1" xfId="0" applyFont="1" applyFill="1" applyBorder="1" applyAlignment="1">
      <alignment vertical="top"/>
    </xf>
    <xf numFmtId="43" fontId="13" fillId="2" borderId="1" xfId="1" applyFont="1" applyFill="1" applyBorder="1" applyAlignment="1">
      <alignment vertical="top"/>
    </xf>
    <xf numFmtId="0" fontId="9" fillId="0" borderId="0" xfId="0" applyFont="1" applyFill="1"/>
    <xf numFmtId="0" fontId="9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indent="2"/>
    </xf>
    <xf numFmtId="0" fontId="9" fillId="2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164" fontId="9" fillId="0" borderId="1" xfId="1" applyNumberFormat="1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center" vertical="top"/>
    </xf>
    <xf numFmtId="3" fontId="9" fillId="0" borderId="1" xfId="1" applyNumberFormat="1" applyFont="1" applyFill="1" applyBorder="1" applyAlignment="1">
      <alignment horizontal="center" vertical="top"/>
    </xf>
    <xf numFmtId="3" fontId="13" fillId="0" borderId="1" xfId="0" applyNumberFormat="1" applyFont="1" applyBorder="1" applyAlignment="1">
      <alignment vertical="top"/>
    </xf>
    <xf numFmtId="0" fontId="9" fillId="2" borderId="1" xfId="0" applyFont="1" applyFill="1" applyBorder="1" applyAlignment="1">
      <alignment horizont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M40"/>
  <sheetViews>
    <sheetView tabSelected="1" topLeftCell="A3" workbookViewId="0">
      <selection activeCell="M9" sqref="M9"/>
    </sheetView>
  </sheetViews>
  <sheetFormatPr defaultRowHeight="15" x14ac:dyDescent="0.25"/>
  <cols>
    <col min="1" max="1" width="11.5703125" customWidth="1"/>
    <col min="2" max="2" width="19.140625" bestFit="1" customWidth="1"/>
    <col min="3" max="3" width="33.140625" customWidth="1"/>
    <col min="8" max="8" width="11.140625" bestFit="1" customWidth="1"/>
    <col min="9" max="9" width="11" bestFit="1" customWidth="1"/>
    <col min="10" max="10" width="28" bestFit="1" customWidth="1"/>
    <col min="11" max="11" width="24.85546875" customWidth="1"/>
    <col min="12" max="12" width="11" bestFit="1" customWidth="1"/>
    <col min="13" max="13" width="11.5703125" bestFit="1" customWidth="1"/>
  </cols>
  <sheetData>
    <row r="1" spans="1:13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3" ht="24" x14ac:dyDescent="0.55000000000000004">
      <c r="A2" s="4" t="s">
        <v>1</v>
      </c>
      <c r="B2" s="3"/>
      <c r="C2" s="5"/>
      <c r="D2" s="6"/>
      <c r="E2" s="6"/>
      <c r="F2" s="6"/>
      <c r="G2" s="6"/>
      <c r="H2" s="6"/>
      <c r="I2" s="7"/>
      <c r="J2" s="2"/>
      <c r="K2" s="3"/>
      <c r="L2" s="3"/>
    </row>
    <row r="3" spans="1:13" ht="43.5" x14ac:dyDescent="0.2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/>
      <c r="L3" s="13"/>
    </row>
    <row r="4" spans="1:13" ht="21.75" x14ac:dyDescent="0.5">
      <c r="A4" s="14" t="s">
        <v>12</v>
      </c>
      <c r="B4" s="15"/>
      <c r="C4" s="16"/>
      <c r="D4" s="17"/>
      <c r="E4" s="17"/>
      <c r="F4" s="17"/>
      <c r="G4" s="17"/>
      <c r="H4" s="17"/>
      <c r="I4" s="18"/>
      <c r="J4" s="19">
        <f>SUM(J5,J9,J13,J22,J26,J30)</f>
        <v>900000</v>
      </c>
      <c r="K4" s="20" t="s">
        <v>13</v>
      </c>
      <c r="L4" s="20"/>
    </row>
    <row r="5" spans="1:13" ht="21.75" x14ac:dyDescent="0.5">
      <c r="A5" s="15"/>
      <c r="B5" s="21" t="s">
        <v>14</v>
      </c>
      <c r="C5" s="22"/>
      <c r="D5" s="23"/>
      <c r="E5" s="23"/>
      <c r="F5" s="23"/>
      <c r="G5" s="23"/>
      <c r="H5" s="23"/>
      <c r="I5" s="24"/>
      <c r="J5" s="19">
        <f>SUM(I6:I8)</f>
        <v>216000</v>
      </c>
      <c r="K5" s="20"/>
      <c r="L5" s="20"/>
    </row>
    <row r="6" spans="1:13" ht="21.75" x14ac:dyDescent="0.5">
      <c r="A6" s="15"/>
      <c r="B6" s="25"/>
      <c r="C6" s="26" t="s">
        <v>15</v>
      </c>
      <c r="D6" s="27">
        <v>12</v>
      </c>
      <c r="E6" s="27" t="s">
        <v>16</v>
      </c>
      <c r="F6" s="27">
        <v>1</v>
      </c>
      <c r="G6" s="27">
        <v>1</v>
      </c>
      <c r="H6" s="28">
        <v>18000</v>
      </c>
      <c r="I6" s="29">
        <f>D6*F6*G6*H6</f>
        <v>216000</v>
      </c>
      <c r="J6" s="16"/>
      <c r="K6" s="20" t="s">
        <v>17</v>
      </c>
      <c r="L6" s="30">
        <f>900000*25%</f>
        <v>225000</v>
      </c>
      <c r="M6" s="20" t="s">
        <v>79</v>
      </c>
    </row>
    <row r="7" spans="1:13" ht="21.75" x14ac:dyDescent="0.5">
      <c r="A7" s="15"/>
      <c r="B7" s="31"/>
      <c r="C7" s="32">
        <v>2</v>
      </c>
      <c r="D7" s="33"/>
      <c r="E7" s="33"/>
      <c r="F7" s="33"/>
      <c r="G7" s="33"/>
      <c r="H7" s="33"/>
      <c r="I7" s="34"/>
      <c r="J7" s="35"/>
      <c r="K7" s="20" t="s">
        <v>77</v>
      </c>
      <c r="L7" s="30">
        <v>216000</v>
      </c>
      <c r="M7" s="30">
        <f>SUM(L7:L8)</f>
        <v>218500</v>
      </c>
    </row>
    <row r="8" spans="1:13" ht="21.75" x14ac:dyDescent="0.5">
      <c r="A8" s="15"/>
      <c r="B8" s="31"/>
      <c r="C8" s="32">
        <v>3</v>
      </c>
      <c r="D8" s="33"/>
      <c r="E8" s="33"/>
      <c r="F8" s="33"/>
      <c r="G8" s="33"/>
      <c r="H8" s="33"/>
      <c r="I8" s="34"/>
      <c r="J8" s="35"/>
      <c r="K8" s="20" t="s">
        <v>78</v>
      </c>
      <c r="L8" s="30">
        <v>2500</v>
      </c>
    </row>
    <row r="9" spans="1:13" ht="21.75" x14ac:dyDescent="0.5">
      <c r="A9" s="15"/>
      <c r="B9" s="36" t="s">
        <v>18</v>
      </c>
      <c r="C9" s="22"/>
      <c r="D9" s="23"/>
      <c r="E9" s="23"/>
      <c r="F9" s="23"/>
      <c r="G9" s="23"/>
      <c r="H9" s="23"/>
      <c r="I9" s="24"/>
      <c r="J9" s="19">
        <f>SUM(I10:I12)</f>
        <v>480000</v>
      </c>
      <c r="K9" s="20"/>
      <c r="L9" s="20"/>
    </row>
    <row r="10" spans="1:13" ht="65.25" x14ac:dyDescent="0.5">
      <c r="A10" s="15"/>
      <c r="B10" s="31"/>
      <c r="C10" s="26" t="s">
        <v>19</v>
      </c>
      <c r="D10" s="27">
        <v>25</v>
      </c>
      <c r="E10" s="27" t="s">
        <v>20</v>
      </c>
      <c r="F10" s="27"/>
      <c r="G10" s="27"/>
      <c r="H10" s="27"/>
      <c r="I10" s="29">
        <v>475000</v>
      </c>
      <c r="J10" s="16"/>
      <c r="K10" s="20"/>
      <c r="L10" s="20"/>
    </row>
    <row r="11" spans="1:13" ht="43.5" x14ac:dyDescent="0.5">
      <c r="A11" s="15"/>
      <c r="B11" s="31"/>
      <c r="C11" s="26" t="s">
        <v>21</v>
      </c>
      <c r="D11" s="27"/>
      <c r="E11" s="27"/>
      <c r="F11" s="27"/>
      <c r="G11" s="27"/>
      <c r="H11" s="27"/>
      <c r="I11" s="29">
        <v>1000</v>
      </c>
      <c r="J11" s="16"/>
      <c r="K11" s="20"/>
      <c r="L11" s="20"/>
    </row>
    <row r="12" spans="1:13" ht="43.5" x14ac:dyDescent="0.5">
      <c r="A12" s="15"/>
      <c r="B12" s="31"/>
      <c r="C12" s="26" t="s">
        <v>22</v>
      </c>
      <c r="D12" s="27"/>
      <c r="E12" s="27"/>
      <c r="F12" s="27"/>
      <c r="G12" s="27"/>
      <c r="H12" s="27"/>
      <c r="I12" s="29">
        <v>4000</v>
      </c>
      <c r="J12" s="16"/>
      <c r="K12" s="20"/>
      <c r="L12" s="20"/>
    </row>
    <row r="13" spans="1:13" ht="21.75" x14ac:dyDescent="0.5">
      <c r="A13" s="15"/>
      <c r="B13" s="21" t="s">
        <v>23</v>
      </c>
      <c r="C13" s="22"/>
      <c r="D13" s="23"/>
      <c r="E13" s="23"/>
      <c r="F13" s="23"/>
      <c r="G13" s="23"/>
      <c r="H13" s="23"/>
      <c r="I13" s="24"/>
      <c r="J13" s="19">
        <f>SUM(I14,I18:I21)</f>
        <v>204000</v>
      </c>
      <c r="K13" s="20"/>
      <c r="L13" s="20"/>
    </row>
    <row r="14" spans="1:13" ht="43.5" x14ac:dyDescent="0.5">
      <c r="A14" s="15"/>
      <c r="B14" s="31"/>
      <c r="C14" s="26" t="s">
        <v>24</v>
      </c>
      <c r="D14" s="37"/>
      <c r="E14" s="37"/>
      <c r="F14" s="27"/>
      <c r="G14" s="27"/>
      <c r="H14" s="38"/>
      <c r="I14" s="29">
        <f>SUM(I15:I17)</f>
        <v>37500</v>
      </c>
      <c r="J14" s="39"/>
      <c r="K14" s="20"/>
      <c r="L14" s="20"/>
    </row>
    <row r="15" spans="1:13" ht="21.75" x14ac:dyDescent="0.5">
      <c r="A15" s="15"/>
      <c r="B15" s="31"/>
      <c r="C15" s="26" t="s">
        <v>25</v>
      </c>
      <c r="D15" s="27">
        <v>25</v>
      </c>
      <c r="E15" s="27" t="s">
        <v>20</v>
      </c>
      <c r="F15" s="27">
        <v>2</v>
      </c>
      <c r="G15" s="27">
        <v>2</v>
      </c>
      <c r="H15" s="38">
        <v>200</v>
      </c>
      <c r="I15" s="29">
        <f>D15*F15*G15*H15</f>
        <v>20000</v>
      </c>
      <c r="J15" s="39"/>
      <c r="K15" s="20"/>
      <c r="L15" s="20"/>
    </row>
    <row r="16" spans="1:13" ht="21.75" x14ac:dyDescent="0.5">
      <c r="A16" s="15"/>
      <c r="B16" s="31"/>
      <c r="C16" s="26" t="s">
        <v>26</v>
      </c>
      <c r="D16" s="27">
        <v>25</v>
      </c>
      <c r="E16" s="27" t="s">
        <v>20</v>
      </c>
      <c r="F16" s="27">
        <v>1</v>
      </c>
      <c r="G16" s="27">
        <v>3</v>
      </c>
      <c r="H16" s="38">
        <v>200</v>
      </c>
      <c r="I16" s="29">
        <f>D16*F16*G16*H16</f>
        <v>15000</v>
      </c>
      <c r="J16" s="39"/>
      <c r="K16" s="20"/>
      <c r="L16" s="20"/>
    </row>
    <row r="17" spans="1:12" ht="21.75" x14ac:dyDescent="0.5">
      <c r="A17" s="15"/>
      <c r="B17" s="31"/>
      <c r="C17" s="26" t="s">
        <v>27</v>
      </c>
      <c r="D17" s="27">
        <v>1</v>
      </c>
      <c r="E17" s="37" t="s">
        <v>28</v>
      </c>
      <c r="F17" s="27"/>
      <c r="G17" s="27"/>
      <c r="H17" s="38"/>
      <c r="I17" s="29">
        <v>2500</v>
      </c>
      <c r="J17" s="39"/>
      <c r="K17" s="20"/>
      <c r="L17" s="20"/>
    </row>
    <row r="18" spans="1:12" ht="21.75" x14ac:dyDescent="0.5">
      <c r="A18" s="15"/>
      <c r="B18" s="31"/>
      <c r="C18" s="26" t="s">
        <v>29</v>
      </c>
      <c r="D18" s="27">
        <v>1</v>
      </c>
      <c r="E18" s="27" t="s">
        <v>30</v>
      </c>
      <c r="F18" s="27"/>
      <c r="G18" s="27"/>
      <c r="H18" s="38">
        <v>5000</v>
      </c>
      <c r="I18" s="29">
        <v>5000</v>
      </c>
      <c r="J18" s="39"/>
      <c r="K18" s="20"/>
      <c r="L18" s="20"/>
    </row>
    <row r="19" spans="1:12" ht="21.75" x14ac:dyDescent="0.5">
      <c r="A19" s="15"/>
      <c r="B19" s="31"/>
      <c r="C19" s="26" t="s">
        <v>31</v>
      </c>
      <c r="D19" s="27">
        <v>12</v>
      </c>
      <c r="E19" s="27" t="s">
        <v>16</v>
      </c>
      <c r="F19" s="27">
        <v>1</v>
      </c>
      <c r="G19" s="27">
        <v>1</v>
      </c>
      <c r="H19" s="27">
        <v>750</v>
      </c>
      <c r="I19" s="29">
        <f>D19*F19*G19*H19</f>
        <v>9000</v>
      </c>
      <c r="J19" s="16"/>
      <c r="K19" s="20"/>
      <c r="L19" s="20"/>
    </row>
    <row r="20" spans="1:12" ht="43.5" x14ac:dyDescent="0.5">
      <c r="A20" s="15"/>
      <c r="B20" s="31"/>
      <c r="C20" s="26" t="s">
        <v>32</v>
      </c>
      <c r="D20" s="27">
        <v>1</v>
      </c>
      <c r="E20" s="27" t="s">
        <v>33</v>
      </c>
      <c r="F20" s="27"/>
      <c r="G20" s="27"/>
      <c r="H20" s="28">
        <v>150000</v>
      </c>
      <c r="I20" s="29">
        <v>150000</v>
      </c>
      <c r="J20" s="16"/>
      <c r="K20" s="20"/>
      <c r="L20" s="20"/>
    </row>
    <row r="21" spans="1:12" ht="21.75" x14ac:dyDescent="0.5">
      <c r="A21" s="15"/>
      <c r="B21" s="31"/>
      <c r="C21" s="26" t="s">
        <v>75</v>
      </c>
      <c r="D21" s="27">
        <v>1</v>
      </c>
      <c r="E21" s="27" t="s">
        <v>54</v>
      </c>
      <c r="F21" s="27">
        <v>1</v>
      </c>
      <c r="G21" s="27"/>
      <c r="H21" s="28">
        <v>2500</v>
      </c>
      <c r="I21" s="29">
        <v>2500</v>
      </c>
      <c r="J21" s="16"/>
      <c r="K21" s="20"/>
      <c r="L21" s="20"/>
    </row>
    <row r="22" spans="1:12" ht="21.75" x14ac:dyDescent="0.5">
      <c r="A22" s="15"/>
      <c r="B22" s="21" t="s">
        <v>34</v>
      </c>
      <c r="C22" s="40"/>
      <c r="D22" s="41"/>
      <c r="E22" s="41"/>
      <c r="F22" s="41"/>
      <c r="G22" s="41"/>
      <c r="H22" s="41"/>
      <c r="I22" s="42"/>
      <c r="J22" s="43" t="s">
        <v>35</v>
      </c>
      <c r="K22" s="20"/>
      <c r="L22" s="20"/>
    </row>
    <row r="23" spans="1:12" ht="21.75" x14ac:dyDescent="0.5">
      <c r="A23" s="15"/>
      <c r="B23" s="31"/>
      <c r="C23" s="32">
        <v>1</v>
      </c>
      <c r="D23" s="44"/>
      <c r="E23" s="44"/>
      <c r="F23" s="44"/>
      <c r="G23" s="44"/>
      <c r="H23" s="44"/>
      <c r="I23" s="34"/>
      <c r="J23" s="35"/>
      <c r="K23" s="20"/>
      <c r="L23" s="20"/>
    </row>
    <row r="24" spans="1:12" ht="21.75" x14ac:dyDescent="0.5">
      <c r="A24" s="15"/>
      <c r="B24" s="31"/>
      <c r="C24" s="32">
        <v>2</v>
      </c>
      <c r="D24" s="44"/>
      <c r="E24" s="44"/>
      <c r="F24" s="44"/>
      <c r="G24" s="44"/>
      <c r="H24" s="44"/>
      <c r="I24" s="34"/>
      <c r="J24" s="35"/>
      <c r="K24" s="20"/>
      <c r="L24" s="20"/>
    </row>
    <row r="25" spans="1:12" ht="21.75" x14ac:dyDescent="0.5">
      <c r="A25" s="15"/>
      <c r="B25" s="31"/>
      <c r="C25" s="32">
        <v>3</v>
      </c>
      <c r="D25" s="44"/>
      <c r="E25" s="44"/>
      <c r="F25" s="44"/>
      <c r="G25" s="44"/>
      <c r="H25" s="44"/>
      <c r="I25" s="34"/>
      <c r="J25" s="35"/>
      <c r="K25" s="20"/>
      <c r="L25" s="20"/>
    </row>
    <row r="26" spans="1:12" ht="21.75" x14ac:dyDescent="0.5">
      <c r="A26" s="15"/>
      <c r="B26" s="21" t="s">
        <v>36</v>
      </c>
      <c r="C26" s="40"/>
      <c r="D26" s="41"/>
      <c r="E26" s="41"/>
      <c r="F26" s="41"/>
      <c r="G26" s="41"/>
      <c r="H26" s="41"/>
      <c r="I26" s="42"/>
      <c r="J26" s="43" t="s">
        <v>37</v>
      </c>
      <c r="K26" s="20"/>
      <c r="L26" s="20"/>
    </row>
    <row r="27" spans="1:12" ht="21.75" x14ac:dyDescent="0.5">
      <c r="A27" s="15"/>
      <c r="B27" s="31"/>
      <c r="C27" s="32">
        <v>1</v>
      </c>
      <c r="D27" s="44"/>
      <c r="E27" s="44"/>
      <c r="F27" s="44"/>
      <c r="G27" s="44"/>
      <c r="H27" s="44"/>
      <c r="I27" s="45"/>
      <c r="J27" s="15"/>
      <c r="K27" s="20"/>
      <c r="L27" s="20"/>
    </row>
    <row r="28" spans="1:12" ht="21.75" x14ac:dyDescent="0.5">
      <c r="A28" s="15"/>
      <c r="B28" s="31"/>
      <c r="C28" s="32">
        <v>2</v>
      </c>
      <c r="D28" s="44"/>
      <c r="E28" s="44"/>
      <c r="F28" s="44"/>
      <c r="G28" s="44"/>
      <c r="H28" s="44"/>
      <c r="I28" s="45"/>
      <c r="J28" s="15"/>
      <c r="K28" s="20"/>
      <c r="L28" s="20"/>
    </row>
    <row r="29" spans="1:12" ht="21.75" x14ac:dyDescent="0.5">
      <c r="A29" s="15"/>
      <c r="B29" s="31"/>
      <c r="C29" s="32">
        <v>3</v>
      </c>
      <c r="D29" s="44"/>
      <c r="E29" s="44"/>
      <c r="F29" s="44"/>
      <c r="G29" s="44"/>
      <c r="H29" s="44"/>
      <c r="I29" s="45"/>
      <c r="J29" s="15"/>
      <c r="K29" s="20"/>
      <c r="L29" s="20"/>
    </row>
    <row r="30" spans="1:12" ht="21.75" x14ac:dyDescent="0.5">
      <c r="A30" s="15"/>
      <c r="B30" s="21" t="s">
        <v>38</v>
      </c>
      <c r="C30" s="40"/>
      <c r="D30" s="41"/>
      <c r="E30" s="41"/>
      <c r="F30" s="41"/>
      <c r="G30" s="41"/>
      <c r="H30" s="41"/>
      <c r="I30" s="42"/>
      <c r="J30" s="43" t="s">
        <v>39</v>
      </c>
      <c r="K30" s="20"/>
      <c r="L30" s="20"/>
    </row>
    <row r="31" spans="1:12" ht="21.75" x14ac:dyDescent="0.5">
      <c r="A31" s="15"/>
      <c r="B31" s="46"/>
      <c r="C31" s="32">
        <v>1</v>
      </c>
      <c r="D31" s="44"/>
      <c r="E31" s="44"/>
      <c r="F31" s="44"/>
      <c r="G31" s="44"/>
      <c r="H31" s="44"/>
      <c r="I31" s="45"/>
      <c r="J31" s="15"/>
      <c r="K31" s="20"/>
      <c r="L31" s="20"/>
    </row>
    <row r="32" spans="1:12" ht="21.75" x14ac:dyDescent="0.5">
      <c r="A32" s="15"/>
      <c r="B32" s="46"/>
      <c r="C32" s="32">
        <v>2</v>
      </c>
      <c r="D32" s="44"/>
      <c r="E32" s="44"/>
      <c r="F32" s="44"/>
      <c r="G32" s="44"/>
      <c r="H32" s="44"/>
      <c r="I32" s="45"/>
      <c r="J32" s="15"/>
      <c r="K32" s="20"/>
      <c r="L32" s="20"/>
    </row>
    <row r="33" spans="1:12" ht="21.75" x14ac:dyDescent="0.5">
      <c r="A33" s="15"/>
      <c r="B33" s="31"/>
      <c r="C33" s="32">
        <v>3</v>
      </c>
      <c r="D33" s="44"/>
      <c r="E33" s="44"/>
      <c r="F33" s="44"/>
      <c r="G33" s="44"/>
      <c r="H33" s="44"/>
      <c r="I33" s="45"/>
      <c r="J33" s="15"/>
      <c r="K33" s="20"/>
      <c r="L33" s="20"/>
    </row>
    <row r="34" spans="1:12" ht="21.75" x14ac:dyDescent="0.5">
      <c r="A34" s="47" t="s">
        <v>40</v>
      </c>
      <c r="B34" s="36" t="s">
        <v>41</v>
      </c>
      <c r="C34" s="48"/>
      <c r="D34" s="41"/>
      <c r="E34" s="41"/>
      <c r="F34" s="41"/>
      <c r="G34" s="41"/>
      <c r="H34" s="41"/>
      <c r="I34" s="49"/>
      <c r="J34" s="43" t="s">
        <v>42</v>
      </c>
      <c r="K34" s="50"/>
      <c r="L34" s="50"/>
    </row>
    <row r="35" spans="1:12" ht="21.75" x14ac:dyDescent="0.5">
      <c r="A35" s="15"/>
      <c r="B35" s="31"/>
      <c r="C35" s="32">
        <v>1</v>
      </c>
      <c r="D35" s="44"/>
      <c r="E35" s="44"/>
      <c r="F35" s="44"/>
      <c r="G35" s="44"/>
      <c r="H35" s="44"/>
      <c r="I35" s="34"/>
      <c r="J35" s="35"/>
      <c r="K35" s="20"/>
      <c r="L35" s="20"/>
    </row>
    <row r="36" spans="1:12" ht="21.75" x14ac:dyDescent="0.5">
      <c r="A36" s="15"/>
      <c r="B36" s="31"/>
      <c r="C36" s="32">
        <v>2</v>
      </c>
      <c r="D36" s="44"/>
      <c r="E36" s="44"/>
      <c r="F36" s="44"/>
      <c r="G36" s="44"/>
      <c r="H36" s="44"/>
      <c r="I36" s="34"/>
      <c r="J36" s="35"/>
      <c r="K36" s="20"/>
      <c r="L36" s="20"/>
    </row>
    <row r="37" spans="1:12" ht="21.75" x14ac:dyDescent="0.5">
      <c r="A37" s="15"/>
      <c r="B37" s="31"/>
      <c r="C37" s="32">
        <v>3</v>
      </c>
      <c r="D37" s="44"/>
      <c r="E37" s="44"/>
      <c r="F37" s="44"/>
      <c r="G37" s="44"/>
      <c r="H37" s="44"/>
      <c r="I37" s="34"/>
      <c r="J37" s="35"/>
      <c r="K37" s="20"/>
      <c r="L37" s="20"/>
    </row>
    <row r="38" spans="1:12" ht="21.75" x14ac:dyDescent="0.5">
      <c r="A38" s="47" t="s">
        <v>43</v>
      </c>
      <c r="B38" s="51"/>
      <c r="C38" s="51"/>
      <c r="D38" s="41"/>
      <c r="E38" s="41"/>
      <c r="F38" s="41"/>
      <c r="G38" s="41"/>
      <c r="H38" s="41"/>
      <c r="I38" s="49"/>
      <c r="J38" s="19">
        <f>SUM(J4,J34)</f>
        <v>900000</v>
      </c>
      <c r="K38" s="20"/>
      <c r="L38" s="20"/>
    </row>
    <row r="40" spans="1:12" x14ac:dyDescent="0.25">
      <c r="B40" s="64" t="s">
        <v>76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M37"/>
  <sheetViews>
    <sheetView workbookViewId="0">
      <selection activeCell="M6" sqref="M6"/>
    </sheetView>
  </sheetViews>
  <sheetFormatPr defaultRowHeight="15" x14ac:dyDescent="0.25"/>
  <cols>
    <col min="1" max="1" width="11.42578125" customWidth="1"/>
    <col min="2" max="2" width="19.140625" bestFit="1" customWidth="1"/>
    <col min="3" max="3" width="29" customWidth="1"/>
    <col min="8" max="8" width="11.140625" bestFit="1" customWidth="1"/>
    <col min="9" max="9" width="11" bestFit="1" customWidth="1"/>
    <col min="10" max="10" width="28" bestFit="1" customWidth="1"/>
    <col min="11" max="11" width="26.42578125" customWidth="1"/>
    <col min="12" max="12" width="11" bestFit="1" customWidth="1"/>
  </cols>
  <sheetData>
    <row r="1" spans="1:13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3" ht="24" x14ac:dyDescent="0.55000000000000004">
      <c r="A2" s="4" t="s">
        <v>1</v>
      </c>
      <c r="B2" s="3"/>
      <c r="C2" s="5"/>
      <c r="D2" s="6"/>
      <c r="E2" s="6"/>
      <c r="F2" s="6"/>
      <c r="G2" s="6"/>
      <c r="H2" s="6"/>
      <c r="I2" s="7"/>
      <c r="J2" s="2"/>
      <c r="K2" s="3"/>
      <c r="L2" s="3"/>
    </row>
    <row r="3" spans="1:13" ht="43.5" x14ac:dyDescent="0.2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/>
      <c r="L3" s="13"/>
    </row>
    <row r="4" spans="1:13" ht="21.75" x14ac:dyDescent="0.5">
      <c r="A4" s="14" t="s">
        <v>12</v>
      </c>
      <c r="B4" s="15"/>
      <c r="C4" s="16"/>
      <c r="D4" s="17"/>
      <c r="E4" s="17"/>
      <c r="F4" s="17"/>
      <c r="G4" s="17"/>
      <c r="H4" s="17"/>
      <c r="I4" s="18"/>
      <c r="J4" s="19">
        <f>SUM(J5,J9,J13,J21,J25,J29)</f>
        <v>1800000</v>
      </c>
      <c r="K4" s="20" t="s">
        <v>44</v>
      </c>
      <c r="L4" s="20"/>
    </row>
    <row r="5" spans="1:13" ht="21.75" x14ac:dyDescent="0.5">
      <c r="A5" s="15"/>
      <c r="B5" s="21" t="s">
        <v>14</v>
      </c>
      <c r="C5" s="22"/>
      <c r="D5" s="23"/>
      <c r="E5" s="23"/>
      <c r="F5" s="23"/>
      <c r="G5" s="23"/>
      <c r="H5" s="23"/>
      <c r="I5" s="24"/>
      <c r="J5" s="19">
        <f>SUM(I6:I8)</f>
        <v>432000</v>
      </c>
      <c r="K5" s="20"/>
      <c r="L5" s="20"/>
    </row>
    <row r="6" spans="1:13" ht="21.75" x14ac:dyDescent="0.5">
      <c r="A6" s="15"/>
      <c r="B6" s="25"/>
      <c r="C6" s="26" t="s">
        <v>15</v>
      </c>
      <c r="D6" s="27">
        <v>12</v>
      </c>
      <c r="E6" s="27" t="s">
        <v>16</v>
      </c>
      <c r="F6" s="27">
        <v>2</v>
      </c>
      <c r="G6" s="27">
        <v>1</v>
      </c>
      <c r="H6" s="28">
        <v>18000</v>
      </c>
      <c r="I6" s="29">
        <f>D6*F6*G6*H6</f>
        <v>432000</v>
      </c>
      <c r="J6" s="16"/>
      <c r="K6" s="20" t="s">
        <v>17</v>
      </c>
      <c r="L6" s="30">
        <f>1800000*25%</f>
        <v>450000</v>
      </c>
      <c r="M6" s="20" t="s">
        <v>79</v>
      </c>
    </row>
    <row r="7" spans="1:13" ht="21.75" x14ac:dyDescent="0.5">
      <c r="A7" s="15"/>
      <c r="B7" s="31"/>
      <c r="C7" s="32">
        <v>2</v>
      </c>
      <c r="D7" s="33"/>
      <c r="E7" s="33"/>
      <c r="F7" s="33"/>
      <c r="G7" s="33"/>
      <c r="H7" s="33"/>
      <c r="I7" s="34"/>
      <c r="J7" s="35"/>
      <c r="K7" s="20"/>
      <c r="L7" s="20"/>
    </row>
    <row r="8" spans="1:13" ht="21.75" x14ac:dyDescent="0.5">
      <c r="A8" s="15"/>
      <c r="B8" s="31"/>
      <c r="C8" s="32">
        <v>3</v>
      </c>
      <c r="D8" s="33"/>
      <c r="E8" s="33"/>
      <c r="F8" s="33"/>
      <c r="G8" s="33"/>
      <c r="H8" s="33"/>
      <c r="I8" s="34"/>
      <c r="J8" s="35"/>
      <c r="K8" s="20"/>
      <c r="L8" s="20"/>
    </row>
    <row r="9" spans="1:13" ht="21.75" x14ac:dyDescent="0.5">
      <c r="A9" s="15"/>
      <c r="B9" s="36" t="s">
        <v>18</v>
      </c>
      <c r="C9" s="22"/>
      <c r="D9" s="23"/>
      <c r="E9" s="23"/>
      <c r="F9" s="23"/>
      <c r="G9" s="23"/>
      <c r="H9" s="23"/>
      <c r="I9" s="24"/>
      <c r="J9" s="19">
        <f>SUM(I10:I12)</f>
        <v>900000</v>
      </c>
      <c r="K9" s="20"/>
      <c r="L9" s="20"/>
    </row>
    <row r="10" spans="1:13" ht="65.25" x14ac:dyDescent="0.5">
      <c r="A10" s="15"/>
      <c r="B10" s="31"/>
      <c r="C10" s="26" t="s">
        <v>19</v>
      </c>
      <c r="D10" s="27">
        <v>100</v>
      </c>
      <c r="E10" s="27" t="s">
        <v>20</v>
      </c>
      <c r="F10" s="27"/>
      <c r="G10" s="27"/>
      <c r="H10" s="27"/>
      <c r="I10" s="29">
        <v>892000</v>
      </c>
      <c r="J10" s="16"/>
      <c r="K10" s="20"/>
      <c r="L10" s="20"/>
    </row>
    <row r="11" spans="1:13" ht="43.5" x14ac:dyDescent="0.5">
      <c r="A11" s="15"/>
      <c r="B11" s="31"/>
      <c r="C11" s="26" t="s">
        <v>21</v>
      </c>
      <c r="D11" s="27"/>
      <c r="E11" s="27"/>
      <c r="F11" s="27"/>
      <c r="G11" s="27"/>
      <c r="H11" s="27"/>
      <c r="I11" s="29">
        <v>2000</v>
      </c>
      <c r="J11" s="16"/>
      <c r="K11" s="20"/>
      <c r="L11" s="20"/>
    </row>
    <row r="12" spans="1:13" ht="43.5" x14ac:dyDescent="0.5">
      <c r="A12" s="15"/>
      <c r="B12" s="31"/>
      <c r="C12" s="26" t="s">
        <v>22</v>
      </c>
      <c r="D12" s="27"/>
      <c r="E12" s="27"/>
      <c r="F12" s="27"/>
      <c r="G12" s="27"/>
      <c r="H12" s="27"/>
      <c r="I12" s="29">
        <v>6000</v>
      </c>
      <c r="J12" s="16"/>
      <c r="K12" s="20"/>
      <c r="L12" s="20"/>
    </row>
    <row r="13" spans="1:13" ht="21.75" x14ac:dyDescent="0.5">
      <c r="A13" s="15"/>
      <c r="B13" s="21" t="s">
        <v>23</v>
      </c>
      <c r="C13" s="22"/>
      <c r="D13" s="23"/>
      <c r="E13" s="23"/>
      <c r="F13" s="23"/>
      <c r="G13" s="23"/>
      <c r="H13" s="23"/>
      <c r="I13" s="24"/>
      <c r="J13" s="19">
        <f>SUM(I14,I18:I20)</f>
        <v>468000</v>
      </c>
      <c r="K13" s="20"/>
      <c r="L13" s="20"/>
    </row>
    <row r="14" spans="1:13" ht="43.5" x14ac:dyDescent="0.5">
      <c r="A14" s="15"/>
      <c r="B14" s="31"/>
      <c r="C14" s="26" t="s">
        <v>24</v>
      </c>
      <c r="D14" s="37"/>
      <c r="E14" s="37"/>
      <c r="F14" s="27"/>
      <c r="G14" s="27"/>
      <c r="H14" s="38"/>
      <c r="I14" s="29">
        <f>SUM(I15:I17)</f>
        <v>145000</v>
      </c>
      <c r="J14" s="39"/>
      <c r="K14" s="20"/>
      <c r="L14" s="20"/>
    </row>
    <row r="15" spans="1:13" ht="21.75" x14ac:dyDescent="0.5">
      <c r="A15" s="15"/>
      <c r="B15" s="31"/>
      <c r="C15" s="26" t="s">
        <v>25</v>
      </c>
      <c r="D15" s="27">
        <v>100</v>
      </c>
      <c r="E15" s="27" t="s">
        <v>20</v>
      </c>
      <c r="F15" s="27">
        <v>2</v>
      </c>
      <c r="G15" s="27">
        <v>2</v>
      </c>
      <c r="H15" s="38">
        <v>200</v>
      </c>
      <c r="I15" s="29">
        <f>D15*F15*G15*H15</f>
        <v>80000</v>
      </c>
      <c r="J15" s="39"/>
      <c r="K15" s="20"/>
      <c r="L15" s="20"/>
    </row>
    <row r="16" spans="1:13" ht="21.75" x14ac:dyDescent="0.5">
      <c r="A16" s="15"/>
      <c r="B16" s="31"/>
      <c r="C16" s="26" t="s">
        <v>26</v>
      </c>
      <c r="D16" s="27">
        <v>100</v>
      </c>
      <c r="E16" s="27" t="s">
        <v>20</v>
      </c>
      <c r="F16" s="27">
        <v>1</v>
      </c>
      <c r="G16" s="27">
        <v>3</v>
      </c>
      <c r="H16" s="38">
        <v>200</v>
      </c>
      <c r="I16" s="29">
        <f>D16*F16*G16*H16</f>
        <v>60000</v>
      </c>
      <c r="J16" s="39"/>
      <c r="K16" s="20"/>
      <c r="L16" s="20"/>
    </row>
    <row r="17" spans="1:12" ht="21.75" x14ac:dyDescent="0.5">
      <c r="A17" s="15"/>
      <c r="B17" s="31"/>
      <c r="C17" s="26" t="s">
        <v>27</v>
      </c>
      <c r="D17" s="27">
        <v>1</v>
      </c>
      <c r="E17" s="37" t="s">
        <v>28</v>
      </c>
      <c r="F17" s="27"/>
      <c r="G17" s="27"/>
      <c r="H17" s="38"/>
      <c r="I17" s="29">
        <v>5000</v>
      </c>
      <c r="J17" s="39"/>
      <c r="K17" s="20"/>
      <c r="L17" s="20"/>
    </row>
    <row r="18" spans="1:12" ht="21.75" x14ac:dyDescent="0.5">
      <c r="A18" s="15"/>
      <c r="B18" s="31"/>
      <c r="C18" s="26" t="s">
        <v>29</v>
      </c>
      <c r="D18" s="27">
        <v>1</v>
      </c>
      <c r="E18" s="27" t="s">
        <v>30</v>
      </c>
      <c r="F18" s="27"/>
      <c r="G18" s="27"/>
      <c r="H18" s="38">
        <v>5000</v>
      </c>
      <c r="I18" s="29">
        <v>5000</v>
      </c>
      <c r="J18" s="39"/>
      <c r="K18" s="20"/>
      <c r="L18" s="20"/>
    </row>
    <row r="19" spans="1:12" ht="43.5" x14ac:dyDescent="0.5">
      <c r="A19" s="15"/>
      <c r="B19" s="31"/>
      <c r="C19" s="26" t="s">
        <v>31</v>
      </c>
      <c r="D19" s="27">
        <v>12</v>
      </c>
      <c r="E19" s="27" t="s">
        <v>16</v>
      </c>
      <c r="F19" s="27">
        <v>2</v>
      </c>
      <c r="G19" s="27">
        <v>1</v>
      </c>
      <c r="H19" s="27">
        <v>750</v>
      </c>
      <c r="I19" s="29">
        <f>D19*F19*G19*H19</f>
        <v>18000</v>
      </c>
      <c r="J19" s="16"/>
      <c r="K19" s="20"/>
      <c r="L19" s="20"/>
    </row>
    <row r="20" spans="1:12" ht="43.5" x14ac:dyDescent="0.5">
      <c r="A20" s="15"/>
      <c r="B20" s="31"/>
      <c r="C20" s="26" t="s">
        <v>32</v>
      </c>
      <c r="D20" s="27">
        <v>2</v>
      </c>
      <c r="E20" s="27" t="s">
        <v>33</v>
      </c>
      <c r="F20" s="27"/>
      <c r="G20" s="27"/>
      <c r="H20" s="28">
        <v>150000</v>
      </c>
      <c r="I20" s="29">
        <f>D20*H20</f>
        <v>300000</v>
      </c>
      <c r="J20" s="16"/>
      <c r="K20" s="20"/>
      <c r="L20" s="20"/>
    </row>
    <row r="21" spans="1:12" ht="21.75" x14ac:dyDescent="0.5">
      <c r="A21" s="15"/>
      <c r="B21" s="21" t="s">
        <v>34</v>
      </c>
      <c r="C21" s="40"/>
      <c r="D21" s="41"/>
      <c r="E21" s="41"/>
      <c r="F21" s="41"/>
      <c r="G21" s="41"/>
      <c r="H21" s="41"/>
      <c r="I21" s="42"/>
      <c r="J21" s="43" t="s">
        <v>35</v>
      </c>
      <c r="K21" s="20"/>
      <c r="L21" s="20"/>
    </row>
    <row r="22" spans="1:12" ht="21.75" x14ac:dyDescent="0.5">
      <c r="A22" s="15"/>
      <c r="B22" s="31"/>
      <c r="C22" s="32">
        <v>1</v>
      </c>
      <c r="D22" s="44"/>
      <c r="E22" s="44"/>
      <c r="F22" s="44"/>
      <c r="G22" s="44"/>
      <c r="H22" s="44"/>
      <c r="I22" s="34"/>
      <c r="J22" s="35"/>
      <c r="K22" s="20"/>
      <c r="L22" s="20"/>
    </row>
    <row r="23" spans="1:12" ht="21.75" x14ac:dyDescent="0.5">
      <c r="A23" s="15"/>
      <c r="B23" s="31"/>
      <c r="C23" s="32">
        <v>2</v>
      </c>
      <c r="D23" s="44"/>
      <c r="E23" s="44"/>
      <c r="F23" s="44"/>
      <c r="G23" s="44"/>
      <c r="H23" s="44"/>
      <c r="I23" s="34"/>
      <c r="J23" s="35"/>
      <c r="K23" s="20"/>
      <c r="L23" s="20"/>
    </row>
    <row r="24" spans="1:12" ht="21.75" x14ac:dyDescent="0.5">
      <c r="A24" s="15"/>
      <c r="B24" s="31"/>
      <c r="C24" s="32">
        <v>3</v>
      </c>
      <c r="D24" s="44"/>
      <c r="E24" s="44"/>
      <c r="F24" s="44"/>
      <c r="G24" s="44"/>
      <c r="H24" s="44"/>
      <c r="I24" s="34"/>
      <c r="J24" s="35"/>
      <c r="K24" s="20"/>
      <c r="L24" s="20"/>
    </row>
    <row r="25" spans="1:12" ht="21.75" x14ac:dyDescent="0.5">
      <c r="A25" s="15"/>
      <c r="B25" s="21" t="s">
        <v>36</v>
      </c>
      <c r="C25" s="40"/>
      <c r="D25" s="41"/>
      <c r="E25" s="41"/>
      <c r="F25" s="41"/>
      <c r="G25" s="41"/>
      <c r="H25" s="41"/>
      <c r="I25" s="42"/>
      <c r="J25" s="43" t="s">
        <v>37</v>
      </c>
      <c r="K25" s="20"/>
      <c r="L25" s="20"/>
    </row>
    <row r="26" spans="1:12" ht="21.75" x14ac:dyDescent="0.5">
      <c r="A26" s="15"/>
      <c r="B26" s="31"/>
      <c r="C26" s="32">
        <v>1</v>
      </c>
      <c r="D26" s="44"/>
      <c r="E26" s="44"/>
      <c r="F26" s="44"/>
      <c r="G26" s="44"/>
      <c r="H26" s="44"/>
      <c r="I26" s="45"/>
      <c r="J26" s="15"/>
      <c r="K26" s="20"/>
      <c r="L26" s="20"/>
    </row>
    <row r="27" spans="1:12" ht="21.75" x14ac:dyDescent="0.5">
      <c r="A27" s="15"/>
      <c r="B27" s="31"/>
      <c r="C27" s="32">
        <v>2</v>
      </c>
      <c r="D27" s="44"/>
      <c r="E27" s="44"/>
      <c r="F27" s="44"/>
      <c r="G27" s="44"/>
      <c r="H27" s="44"/>
      <c r="I27" s="45"/>
      <c r="J27" s="15"/>
      <c r="K27" s="20"/>
      <c r="L27" s="20"/>
    </row>
    <row r="28" spans="1:12" ht="21.75" x14ac:dyDescent="0.5">
      <c r="A28" s="15"/>
      <c r="B28" s="31"/>
      <c r="C28" s="32">
        <v>3</v>
      </c>
      <c r="D28" s="44"/>
      <c r="E28" s="44"/>
      <c r="F28" s="44"/>
      <c r="G28" s="44"/>
      <c r="H28" s="44"/>
      <c r="I28" s="45"/>
      <c r="J28" s="15"/>
      <c r="K28" s="20"/>
      <c r="L28" s="20"/>
    </row>
    <row r="29" spans="1:12" ht="21.75" x14ac:dyDescent="0.5">
      <c r="A29" s="15"/>
      <c r="B29" s="21" t="s">
        <v>38</v>
      </c>
      <c r="C29" s="40"/>
      <c r="D29" s="41"/>
      <c r="E29" s="41"/>
      <c r="F29" s="41"/>
      <c r="G29" s="41"/>
      <c r="H29" s="41"/>
      <c r="I29" s="42"/>
      <c r="J29" s="43" t="s">
        <v>39</v>
      </c>
      <c r="K29" s="20"/>
      <c r="L29" s="20"/>
    </row>
    <row r="30" spans="1:12" ht="21.75" x14ac:dyDescent="0.5">
      <c r="A30" s="15"/>
      <c r="B30" s="46"/>
      <c r="C30" s="32">
        <v>1</v>
      </c>
      <c r="D30" s="44"/>
      <c r="E30" s="44"/>
      <c r="F30" s="44"/>
      <c r="G30" s="44"/>
      <c r="H30" s="44"/>
      <c r="I30" s="45"/>
      <c r="J30" s="15"/>
      <c r="K30" s="20"/>
      <c r="L30" s="20"/>
    </row>
    <row r="31" spans="1:12" ht="21.75" x14ac:dyDescent="0.5">
      <c r="A31" s="15"/>
      <c r="B31" s="46"/>
      <c r="C31" s="32">
        <v>2</v>
      </c>
      <c r="D31" s="44"/>
      <c r="E31" s="44"/>
      <c r="F31" s="44"/>
      <c r="G31" s="44"/>
      <c r="H31" s="44"/>
      <c r="I31" s="45"/>
      <c r="J31" s="15"/>
      <c r="K31" s="20"/>
      <c r="L31" s="20"/>
    </row>
    <row r="32" spans="1:12" ht="21.75" x14ac:dyDescent="0.5">
      <c r="A32" s="15"/>
      <c r="B32" s="31"/>
      <c r="C32" s="32">
        <v>3</v>
      </c>
      <c r="D32" s="44"/>
      <c r="E32" s="44"/>
      <c r="F32" s="44"/>
      <c r="G32" s="44"/>
      <c r="H32" s="44"/>
      <c r="I32" s="45"/>
      <c r="J32" s="15"/>
      <c r="K32" s="20"/>
      <c r="L32" s="20"/>
    </row>
    <row r="33" spans="1:12" ht="21.75" x14ac:dyDescent="0.5">
      <c r="A33" s="47" t="s">
        <v>40</v>
      </c>
      <c r="B33" s="36" t="s">
        <v>41</v>
      </c>
      <c r="C33" s="48"/>
      <c r="D33" s="41"/>
      <c r="E33" s="41"/>
      <c r="F33" s="41"/>
      <c r="G33" s="41"/>
      <c r="H33" s="41"/>
      <c r="I33" s="49"/>
      <c r="J33" s="43" t="s">
        <v>42</v>
      </c>
      <c r="K33" s="50"/>
      <c r="L33" s="50"/>
    </row>
    <row r="34" spans="1:12" ht="21.75" x14ac:dyDescent="0.5">
      <c r="A34" s="15"/>
      <c r="B34" s="31"/>
      <c r="C34" s="32">
        <v>1</v>
      </c>
      <c r="D34" s="44"/>
      <c r="E34" s="44"/>
      <c r="F34" s="44"/>
      <c r="G34" s="44"/>
      <c r="H34" s="44"/>
      <c r="I34" s="34"/>
      <c r="J34" s="35"/>
      <c r="K34" s="20"/>
      <c r="L34" s="20"/>
    </row>
    <row r="35" spans="1:12" ht="21.75" x14ac:dyDescent="0.5">
      <c r="A35" s="15"/>
      <c r="B35" s="31"/>
      <c r="C35" s="32">
        <v>2</v>
      </c>
      <c r="D35" s="44"/>
      <c r="E35" s="44"/>
      <c r="F35" s="44"/>
      <c r="G35" s="44"/>
      <c r="H35" s="44"/>
      <c r="I35" s="34"/>
      <c r="J35" s="35"/>
      <c r="K35" s="20"/>
      <c r="L35" s="20"/>
    </row>
    <row r="36" spans="1:12" ht="21.75" x14ac:dyDescent="0.5">
      <c r="A36" s="15"/>
      <c r="B36" s="31"/>
      <c r="C36" s="32">
        <v>3</v>
      </c>
      <c r="D36" s="44"/>
      <c r="E36" s="44"/>
      <c r="F36" s="44"/>
      <c r="G36" s="44"/>
      <c r="H36" s="44"/>
      <c r="I36" s="34"/>
      <c r="J36" s="35"/>
      <c r="K36" s="20"/>
      <c r="L36" s="20"/>
    </row>
    <row r="37" spans="1:12" ht="21.75" x14ac:dyDescent="0.5">
      <c r="A37" s="47" t="s">
        <v>43</v>
      </c>
      <c r="B37" s="51"/>
      <c r="C37" s="51"/>
      <c r="D37" s="41"/>
      <c r="E37" s="41"/>
      <c r="F37" s="41"/>
      <c r="G37" s="41"/>
      <c r="H37" s="41"/>
      <c r="I37" s="49"/>
      <c r="J37" s="19">
        <f>SUM(J4,J33)</f>
        <v>1800000</v>
      </c>
      <c r="K37" s="20"/>
      <c r="L37" s="20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M43"/>
  <sheetViews>
    <sheetView workbookViewId="0">
      <selection activeCell="M6" sqref="M6"/>
    </sheetView>
  </sheetViews>
  <sheetFormatPr defaultRowHeight="15" x14ac:dyDescent="0.25"/>
  <cols>
    <col min="1" max="1" width="12.140625" customWidth="1"/>
    <col min="2" max="2" width="19.140625" bestFit="1" customWidth="1"/>
    <col min="3" max="3" width="29" customWidth="1"/>
    <col min="8" max="8" width="11.140625" bestFit="1" customWidth="1"/>
    <col min="9" max="9" width="12.42578125" bestFit="1" customWidth="1"/>
    <col min="10" max="10" width="28" bestFit="1" customWidth="1"/>
    <col min="11" max="11" width="22.7109375" customWidth="1"/>
    <col min="12" max="12" width="11" bestFit="1" customWidth="1"/>
  </cols>
  <sheetData>
    <row r="1" spans="1:13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3" ht="24" x14ac:dyDescent="0.55000000000000004">
      <c r="A2" s="4" t="s">
        <v>1</v>
      </c>
      <c r="B2" s="3"/>
      <c r="C2" s="5"/>
      <c r="D2" s="6"/>
      <c r="E2" s="6"/>
      <c r="F2" s="6"/>
      <c r="G2" s="6"/>
      <c r="H2" s="6"/>
      <c r="I2" s="7"/>
      <c r="J2" s="2"/>
      <c r="K2" s="3"/>
      <c r="L2" s="3"/>
    </row>
    <row r="3" spans="1:13" ht="43.5" x14ac:dyDescent="0.2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/>
      <c r="L3" s="13"/>
    </row>
    <row r="4" spans="1:13" ht="21.75" x14ac:dyDescent="0.5">
      <c r="A4" s="14" t="s">
        <v>12</v>
      </c>
      <c r="B4" s="15"/>
      <c r="C4" s="16"/>
      <c r="D4" s="17"/>
      <c r="E4" s="17"/>
      <c r="F4" s="17"/>
      <c r="G4" s="17"/>
      <c r="H4" s="17"/>
      <c r="I4" s="18"/>
      <c r="J4" s="19">
        <f>SUM(J5,J9,J16,J27,J31,J35)</f>
        <v>3600000</v>
      </c>
      <c r="K4" s="20" t="s">
        <v>45</v>
      </c>
      <c r="L4" s="20"/>
    </row>
    <row r="5" spans="1:13" ht="21.75" x14ac:dyDescent="0.5">
      <c r="A5" s="15"/>
      <c r="B5" s="21" t="s">
        <v>14</v>
      </c>
      <c r="C5" s="22"/>
      <c r="D5" s="23"/>
      <c r="E5" s="23"/>
      <c r="F5" s="23"/>
      <c r="G5" s="23"/>
      <c r="H5" s="23"/>
      <c r="I5" s="24"/>
      <c r="J5" s="19">
        <f>SUM(I6:I8)</f>
        <v>660000</v>
      </c>
      <c r="K5" s="20"/>
      <c r="L5" s="20"/>
    </row>
    <row r="6" spans="1:13" ht="21.75" x14ac:dyDescent="0.5">
      <c r="A6" s="15"/>
      <c r="B6" s="25"/>
      <c r="C6" s="26" t="s">
        <v>46</v>
      </c>
      <c r="D6" s="27">
        <v>12</v>
      </c>
      <c r="E6" s="27" t="s">
        <v>16</v>
      </c>
      <c r="F6" s="27">
        <v>1</v>
      </c>
      <c r="G6" s="27">
        <v>1</v>
      </c>
      <c r="H6" s="28">
        <v>25000</v>
      </c>
      <c r="I6" s="29">
        <f>D6*F6*G6*H6</f>
        <v>300000</v>
      </c>
      <c r="J6" s="16"/>
      <c r="K6" s="20" t="s">
        <v>17</v>
      </c>
      <c r="L6" s="30">
        <f>3600000*25%</f>
        <v>900000</v>
      </c>
      <c r="M6" s="20" t="s">
        <v>79</v>
      </c>
    </row>
    <row r="7" spans="1:13" ht="21.75" x14ac:dyDescent="0.5">
      <c r="A7" s="15"/>
      <c r="B7" s="31"/>
      <c r="C7" s="52" t="s">
        <v>47</v>
      </c>
      <c r="D7" s="27">
        <v>12</v>
      </c>
      <c r="E7" s="27" t="s">
        <v>16</v>
      </c>
      <c r="F7" s="27">
        <v>1</v>
      </c>
      <c r="G7" s="27">
        <v>1</v>
      </c>
      <c r="H7" s="28">
        <v>30000</v>
      </c>
      <c r="I7" s="29">
        <f>D7*F7*G7*H7</f>
        <v>360000</v>
      </c>
      <c r="J7" s="35"/>
      <c r="K7" s="20"/>
      <c r="L7" s="20"/>
    </row>
    <row r="8" spans="1:13" ht="21.75" x14ac:dyDescent="0.5">
      <c r="A8" s="15"/>
      <c r="B8" s="31"/>
      <c r="C8" s="32">
        <v>3</v>
      </c>
      <c r="D8" s="33"/>
      <c r="E8" s="33"/>
      <c r="F8" s="33"/>
      <c r="G8" s="33"/>
      <c r="H8" s="33"/>
      <c r="I8" s="34"/>
      <c r="J8" s="35"/>
      <c r="K8" s="20"/>
      <c r="L8" s="20"/>
    </row>
    <row r="9" spans="1:13" ht="21.75" x14ac:dyDescent="0.5">
      <c r="A9" s="15"/>
      <c r="B9" s="36" t="s">
        <v>18</v>
      </c>
      <c r="C9" s="22"/>
      <c r="D9" s="23"/>
      <c r="E9" s="23"/>
      <c r="F9" s="23"/>
      <c r="G9" s="23"/>
      <c r="H9" s="23"/>
      <c r="I9" s="24"/>
      <c r="J9" s="19">
        <f>SUM(I10:I13)</f>
        <v>1897000</v>
      </c>
      <c r="K9" s="20"/>
      <c r="L9" s="20"/>
    </row>
    <row r="10" spans="1:13" ht="87" x14ac:dyDescent="0.5">
      <c r="A10" s="15"/>
      <c r="B10" s="31"/>
      <c r="C10" s="26" t="s">
        <v>19</v>
      </c>
      <c r="D10" s="27">
        <v>150</v>
      </c>
      <c r="E10" s="27" t="s">
        <v>20</v>
      </c>
      <c r="F10" s="27"/>
      <c r="G10" s="27"/>
      <c r="H10" s="27"/>
      <c r="I10" s="29">
        <v>1672000</v>
      </c>
      <c r="J10" s="16"/>
      <c r="K10" s="20"/>
      <c r="L10" s="20"/>
    </row>
    <row r="11" spans="1:13" ht="43.5" x14ac:dyDescent="0.5">
      <c r="A11" s="15"/>
      <c r="B11" s="31"/>
      <c r="C11" s="26" t="s">
        <v>21</v>
      </c>
      <c r="D11" s="27"/>
      <c r="E11" s="27"/>
      <c r="F11" s="27"/>
      <c r="G11" s="27"/>
      <c r="H11" s="27"/>
      <c r="I11" s="29">
        <v>10000</v>
      </c>
      <c r="J11" s="16"/>
      <c r="K11" s="20"/>
      <c r="L11" s="20"/>
    </row>
    <row r="12" spans="1:13" ht="43.5" x14ac:dyDescent="0.5">
      <c r="A12" s="15"/>
      <c r="B12" s="31"/>
      <c r="C12" s="26" t="s">
        <v>22</v>
      </c>
      <c r="D12" s="27"/>
      <c r="E12" s="27"/>
      <c r="F12" s="27"/>
      <c r="G12" s="27"/>
      <c r="H12" s="27"/>
      <c r="I12" s="29">
        <v>200000</v>
      </c>
      <c r="J12" s="16"/>
      <c r="K12" s="20"/>
      <c r="L12" s="20"/>
    </row>
    <row r="13" spans="1:13" ht="21.75" x14ac:dyDescent="0.5">
      <c r="A13" s="15"/>
      <c r="B13" s="31"/>
      <c r="C13" s="26" t="s">
        <v>48</v>
      </c>
      <c r="D13" s="27"/>
      <c r="E13" s="27"/>
      <c r="F13" s="27"/>
      <c r="G13" s="27"/>
      <c r="H13" s="27"/>
      <c r="I13" s="29">
        <f>SUM(I14:I15)</f>
        <v>15000</v>
      </c>
      <c r="J13" s="16"/>
      <c r="K13" s="20"/>
      <c r="L13" s="20"/>
    </row>
    <row r="14" spans="1:13" ht="43.5" x14ac:dyDescent="0.5">
      <c r="A14" s="15"/>
      <c r="B14" s="31"/>
      <c r="C14" s="26" t="s">
        <v>49</v>
      </c>
      <c r="D14" s="27">
        <v>2</v>
      </c>
      <c r="E14" s="27" t="s">
        <v>50</v>
      </c>
      <c r="F14" s="27"/>
      <c r="G14" s="27"/>
      <c r="H14" s="28">
        <v>5000</v>
      </c>
      <c r="I14" s="29">
        <f>D14*H14</f>
        <v>10000</v>
      </c>
      <c r="J14" s="16"/>
      <c r="K14" s="20"/>
      <c r="L14" s="20"/>
    </row>
    <row r="15" spans="1:13" ht="21.75" x14ac:dyDescent="0.5">
      <c r="A15" s="15"/>
      <c r="B15" s="31"/>
      <c r="C15" s="26" t="s">
        <v>51</v>
      </c>
      <c r="D15" s="27">
        <v>1</v>
      </c>
      <c r="E15" s="27" t="s">
        <v>52</v>
      </c>
      <c r="F15" s="27"/>
      <c r="G15" s="27"/>
      <c r="H15" s="28">
        <v>5000</v>
      </c>
      <c r="I15" s="29">
        <f>D15*H15</f>
        <v>5000</v>
      </c>
      <c r="J15" s="16"/>
      <c r="K15" s="20"/>
      <c r="L15" s="20"/>
    </row>
    <row r="16" spans="1:13" ht="21.75" x14ac:dyDescent="0.5">
      <c r="A16" s="15"/>
      <c r="B16" s="21" t="s">
        <v>23</v>
      </c>
      <c r="C16" s="22"/>
      <c r="D16" s="23"/>
      <c r="E16" s="23"/>
      <c r="F16" s="23"/>
      <c r="G16" s="23"/>
      <c r="H16" s="23"/>
      <c r="I16" s="24"/>
      <c r="J16" s="19">
        <f>SUM(I17,I21:I26)</f>
        <v>1043000</v>
      </c>
      <c r="K16" s="20"/>
      <c r="L16" s="20"/>
    </row>
    <row r="17" spans="1:12" ht="43.5" x14ac:dyDescent="0.5">
      <c r="A17" s="15"/>
      <c r="B17" s="31"/>
      <c r="C17" s="26" t="s">
        <v>24</v>
      </c>
      <c r="D17" s="37"/>
      <c r="E17" s="37"/>
      <c r="F17" s="27"/>
      <c r="G17" s="27"/>
      <c r="H17" s="38"/>
      <c r="I17" s="29">
        <f>SUM(I18:I20)</f>
        <v>220000</v>
      </c>
      <c r="J17" s="39"/>
      <c r="K17" s="20"/>
      <c r="L17" s="20"/>
    </row>
    <row r="18" spans="1:12" ht="21.75" x14ac:dyDescent="0.5">
      <c r="A18" s="15"/>
      <c r="B18" s="31"/>
      <c r="C18" s="26" t="s">
        <v>25</v>
      </c>
      <c r="D18" s="27">
        <v>150</v>
      </c>
      <c r="E18" s="27" t="s">
        <v>20</v>
      </c>
      <c r="F18" s="27">
        <v>2</v>
      </c>
      <c r="G18" s="27">
        <v>2</v>
      </c>
      <c r="H18" s="38">
        <v>200</v>
      </c>
      <c r="I18" s="29">
        <f>D18*F18*G18*H18</f>
        <v>120000</v>
      </c>
      <c r="J18" s="39"/>
      <c r="K18" s="20"/>
      <c r="L18" s="20"/>
    </row>
    <row r="19" spans="1:12" ht="21.75" x14ac:dyDescent="0.5">
      <c r="A19" s="15"/>
      <c r="B19" s="31"/>
      <c r="C19" s="26" t="s">
        <v>26</v>
      </c>
      <c r="D19" s="27">
        <v>150</v>
      </c>
      <c r="E19" s="27" t="s">
        <v>20</v>
      </c>
      <c r="F19" s="27">
        <v>1</v>
      </c>
      <c r="G19" s="27">
        <v>3</v>
      </c>
      <c r="H19" s="38">
        <v>200</v>
      </c>
      <c r="I19" s="29">
        <f>D19*F19*G19*H19</f>
        <v>90000</v>
      </c>
      <c r="J19" s="39"/>
      <c r="K19" s="20"/>
      <c r="L19" s="20"/>
    </row>
    <row r="20" spans="1:12" ht="43.5" x14ac:dyDescent="0.5">
      <c r="A20" s="15"/>
      <c r="B20" s="31"/>
      <c r="C20" s="26" t="s">
        <v>27</v>
      </c>
      <c r="D20" s="27">
        <v>2</v>
      </c>
      <c r="E20" s="37" t="s">
        <v>28</v>
      </c>
      <c r="F20" s="27"/>
      <c r="G20" s="27"/>
      <c r="H20" s="38">
        <v>5000</v>
      </c>
      <c r="I20" s="29">
        <f>D20*H20</f>
        <v>10000</v>
      </c>
      <c r="J20" s="39"/>
      <c r="K20" s="20"/>
      <c r="L20" s="20"/>
    </row>
    <row r="21" spans="1:12" ht="21.75" x14ac:dyDescent="0.5">
      <c r="A21" s="15"/>
      <c r="B21" s="31"/>
      <c r="C21" s="26" t="s">
        <v>29</v>
      </c>
      <c r="D21" s="27">
        <v>1</v>
      </c>
      <c r="E21" s="27" t="s">
        <v>30</v>
      </c>
      <c r="F21" s="27"/>
      <c r="G21" s="27"/>
      <c r="H21" s="38">
        <v>5000</v>
      </c>
      <c r="I21" s="29">
        <v>5000</v>
      </c>
      <c r="J21" s="39"/>
      <c r="K21" s="20"/>
      <c r="L21" s="20"/>
    </row>
    <row r="22" spans="1:12" ht="43.5" x14ac:dyDescent="0.5">
      <c r="A22" s="15"/>
      <c r="B22" s="31"/>
      <c r="C22" s="26" t="s">
        <v>31</v>
      </c>
      <c r="D22" s="27">
        <v>12</v>
      </c>
      <c r="E22" s="27" t="s">
        <v>16</v>
      </c>
      <c r="F22" s="27">
        <v>2</v>
      </c>
      <c r="G22" s="27">
        <v>1</v>
      </c>
      <c r="H22" s="27">
        <v>750</v>
      </c>
      <c r="I22" s="29">
        <f>D22*F22*G22*H22</f>
        <v>18000</v>
      </c>
      <c r="J22" s="16"/>
      <c r="K22" s="20"/>
      <c r="L22" s="20"/>
    </row>
    <row r="23" spans="1:12" ht="65.25" x14ac:dyDescent="0.5">
      <c r="A23" s="15"/>
      <c r="B23" s="31"/>
      <c r="C23" s="26" t="s">
        <v>32</v>
      </c>
      <c r="D23" s="27">
        <v>4</v>
      </c>
      <c r="E23" s="27" t="s">
        <v>33</v>
      </c>
      <c r="F23" s="27"/>
      <c r="G23" s="27"/>
      <c r="H23" s="28">
        <v>150000</v>
      </c>
      <c r="I23" s="29">
        <f>D23*H23</f>
        <v>600000</v>
      </c>
      <c r="J23" s="16"/>
      <c r="K23" s="20"/>
      <c r="L23" s="20"/>
    </row>
    <row r="24" spans="1:12" ht="21.75" x14ac:dyDescent="0.5">
      <c r="A24" s="15"/>
      <c r="B24" s="31"/>
      <c r="C24" s="26" t="s">
        <v>53</v>
      </c>
      <c r="D24" s="27">
        <v>5</v>
      </c>
      <c r="E24" s="27" t="s">
        <v>54</v>
      </c>
      <c r="F24" s="27"/>
      <c r="G24" s="27"/>
      <c r="H24" s="28">
        <v>1000</v>
      </c>
      <c r="I24" s="29">
        <f>D24*H24</f>
        <v>5000</v>
      </c>
      <c r="J24" s="16"/>
      <c r="K24" s="20"/>
      <c r="L24" s="20"/>
    </row>
    <row r="25" spans="1:12" ht="43.5" x14ac:dyDescent="0.5">
      <c r="A25" s="15"/>
      <c r="B25" s="31"/>
      <c r="C25" s="26" t="s">
        <v>55</v>
      </c>
      <c r="D25" s="27">
        <v>3</v>
      </c>
      <c r="E25" s="27" t="s">
        <v>54</v>
      </c>
      <c r="F25" s="27">
        <v>5</v>
      </c>
      <c r="G25" s="27"/>
      <c r="H25" s="28">
        <v>5000</v>
      </c>
      <c r="I25" s="29">
        <f>D25*F25*H25</f>
        <v>75000</v>
      </c>
      <c r="J25" s="16"/>
      <c r="K25" s="20"/>
      <c r="L25" s="20"/>
    </row>
    <row r="26" spans="1:12" ht="43.5" x14ac:dyDescent="0.5">
      <c r="A26" s="15"/>
      <c r="B26" s="31"/>
      <c r="C26" s="26" t="s">
        <v>56</v>
      </c>
      <c r="D26" s="27">
        <v>200</v>
      </c>
      <c r="E26" s="27" t="s">
        <v>57</v>
      </c>
      <c r="F26" s="27"/>
      <c r="G26" s="27">
        <v>2</v>
      </c>
      <c r="H26" s="28">
        <v>300</v>
      </c>
      <c r="I26" s="29">
        <f>D26*G26*H26</f>
        <v>120000</v>
      </c>
      <c r="J26" s="16"/>
      <c r="K26" s="20"/>
      <c r="L26" s="20"/>
    </row>
    <row r="27" spans="1:12" ht="21.75" x14ac:dyDescent="0.5">
      <c r="A27" s="15"/>
      <c r="B27" s="21" t="s">
        <v>34</v>
      </c>
      <c r="C27" s="40"/>
      <c r="D27" s="41"/>
      <c r="E27" s="41"/>
      <c r="F27" s="41"/>
      <c r="G27" s="41"/>
      <c r="H27" s="41"/>
      <c r="I27" s="42"/>
      <c r="J27" s="43" t="s">
        <v>35</v>
      </c>
      <c r="K27" s="20"/>
      <c r="L27" s="20"/>
    </row>
    <row r="28" spans="1:12" ht="21.75" x14ac:dyDescent="0.5">
      <c r="A28" s="15"/>
      <c r="B28" s="31"/>
      <c r="C28" s="32">
        <v>1</v>
      </c>
      <c r="D28" s="44"/>
      <c r="E28" s="44"/>
      <c r="F28" s="44"/>
      <c r="G28" s="44"/>
      <c r="H28" s="44"/>
      <c r="I28" s="34"/>
      <c r="J28" s="35"/>
      <c r="K28" s="20"/>
      <c r="L28" s="20"/>
    </row>
    <row r="29" spans="1:12" ht="21.75" x14ac:dyDescent="0.5">
      <c r="A29" s="15"/>
      <c r="B29" s="31"/>
      <c r="C29" s="32">
        <v>2</v>
      </c>
      <c r="D29" s="44"/>
      <c r="E29" s="44"/>
      <c r="F29" s="44"/>
      <c r="G29" s="44"/>
      <c r="H29" s="44"/>
      <c r="I29" s="34"/>
      <c r="J29" s="35"/>
      <c r="K29" s="20"/>
      <c r="L29" s="20"/>
    </row>
    <row r="30" spans="1:12" ht="21.75" x14ac:dyDescent="0.5">
      <c r="A30" s="15"/>
      <c r="B30" s="31"/>
      <c r="C30" s="32">
        <v>3</v>
      </c>
      <c r="D30" s="44"/>
      <c r="E30" s="44"/>
      <c r="F30" s="44"/>
      <c r="G30" s="44"/>
      <c r="H30" s="44"/>
      <c r="I30" s="34"/>
      <c r="J30" s="35"/>
      <c r="K30" s="20"/>
      <c r="L30" s="20"/>
    </row>
    <row r="31" spans="1:12" ht="21.75" x14ac:dyDescent="0.5">
      <c r="A31" s="15"/>
      <c r="B31" s="21" t="s">
        <v>36</v>
      </c>
      <c r="C31" s="40"/>
      <c r="D31" s="41"/>
      <c r="E31" s="41"/>
      <c r="F31" s="41"/>
      <c r="G31" s="41"/>
      <c r="H31" s="41"/>
      <c r="I31" s="42"/>
      <c r="J31" s="43" t="s">
        <v>37</v>
      </c>
      <c r="K31" s="20"/>
      <c r="L31" s="20"/>
    </row>
    <row r="32" spans="1:12" ht="21.75" x14ac:dyDescent="0.5">
      <c r="A32" s="15"/>
      <c r="B32" s="31"/>
      <c r="C32" s="32">
        <v>1</v>
      </c>
      <c r="D32" s="44"/>
      <c r="E32" s="44"/>
      <c r="F32" s="44"/>
      <c r="G32" s="44"/>
      <c r="H32" s="44"/>
      <c r="I32" s="45"/>
      <c r="J32" s="15"/>
      <c r="K32" s="20"/>
      <c r="L32" s="20"/>
    </row>
    <row r="33" spans="1:12" ht="21.75" x14ac:dyDescent="0.5">
      <c r="A33" s="15"/>
      <c r="B33" s="31"/>
      <c r="C33" s="32">
        <v>2</v>
      </c>
      <c r="D33" s="44"/>
      <c r="E33" s="44"/>
      <c r="F33" s="44"/>
      <c r="G33" s="44"/>
      <c r="H33" s="44"/>
      <c r="I33" s="45"/>
      <c r="J33" s="15"/>
      <c r="K33" s="20"/>
      <c r="L33" s="20"/>
    </row>
    <row r="34" spans="1:12" ht="21.75" x14ac:dyDescent="0.5">
      <c r="A34" s="15"/>
      <c r="B34" s="31"/>
      <c r="C34" s="32">
        <v>3</v>
      </c>
      <c r="D34" s="44"/>
      <c r="E34" s="44"/>
      <c r="F34" s="44"/>
      <c r="G34" s="44"/>
      <c r="H34" s="44"/>
      <c r="I34" s="45"/>
      <c r="J34" s="15"/>
      <c r="K34" s="20"/>
      <c r="L34" s="20"/>
    </row>
    <row r="35" spans="1:12" ht="21.75" x14ac:dyDescent="0.5">
      <c r="A35" s="15"/>
      <c r="B35" s="21" t="s">
        <v>38</v>
      </c>
      <c r="C35" s="40"/>
      <c r="D35" s="41"/>
      <c r="E35" s="41"/>
      <c r="F35" s="41"/>
      <c r="G35" s="41"/>
      <c r="H35" s="41"/>
      <c r="I35" s="42"/>
      <c r="J35" s="43" t="s">
        <v>39</v>
      </c>
      <c r="K35" s="20"/>
      <c r="L35" s="20"/>
    </row>
    <row r="36" spans="1:12" ht="21.75" x14ac:dyDescent="0.5">
      <c r="A36" s="15"/>
      <c r="B36" s="46"/>
      <c r="C36" s="32">
        <v>1</v>
      </c>
      <c r="D36" s="44"/>
      <c r="E36" s="44"/>
      <c r="F36" s="44"/>
      <c r="G36" s="44"/>
      <c r="H36" s="44"/>
      <c r="I36" s="45"/>
      <c r="J36" s="15"/>
      <c r="K36" s="20"/>
      <c r="L36" s="20"/>
    </row>
    <row r="37" spans="1:12" ht="21.75" x14ac:dyDescent="0.5">
      <c r="A37" s="15"/>
      <c r="B37" s="46"/>
      <c r="C37" s="32">
        <v>2</v>
      </c>
      <c r="D37" s="44"/>
      <c r="E37" s="44"/>
      <c r="F37" s="44"/>
      <c r="G37" s="44"/>
      <c r="H37" s="44"/>
      <c r="I37" s="45"/>
      <c r="J37" s="15"/>
      <c r="K37" s="20"/>
      <c r="L37" s="20"/>
    </row>
    <row r="38" spans="1:12" ht="21.75" x14ac:dyDescent="0.5">
      <c r="A38" s="15"/>
      <c r="B38" s="31"/>
      <c r="C38" s="32">
        <v>3</v>
      </c>
      <c r="D38" s="44"/>
      <c r="E38" s="44"/>
      <c r="F38" s="44"/>
      <c r="G38" s="44"/>
      <c r="H38" s="44"/>
      <c r="I38" s="45"/>
      <c r="J38" s="15"/>
      <c r="K38" s="20"/>
      <c r="L38" s="20"/>
    </row>
    <row r="39" spans="1:12" ht="21.75" x14ac:dyDescent="0.5">
      <c r="A39" s="47" t="s">
        <v>40</v>
      </c>
      <c r="B39" s="36" t="s">
        <v>41</v>
      </c>
      <c r="C39" s="48"/>
      <c r="D39" s="41"/>
      <c r="E39" s="41"/>
      <c r="F39" s="41"/>
      <c r="G39" s="41"/>
      <c r="H39" s="41"/>
      <c r="I39" s="49"/>
      <c r="J39" s="43" t="s">
        <v>42</v>
      </c>
      <c r="K39" s="50"/>
      <c r="L39" s="50"/>
    </row>
    <row r="40" spans="1:12" ht="21.75" x14ac:dyDescent="0.5">
      <c r="A40" s="15"/>
      <c r="B40" s="31"/>
      <c r="C40" s="32">
        <v>1</v>
      </c>
      <c r="D40" s="44"/>
      <c r="E40" s="44"/>
      <c r="F40" s="44"/>
      <c r="G40" s="44"/>
      <c r="H40" s="44"/>
      <c r="I40" s="34"/>
      <c r="J40" s="35"/>
      <c r="K40" s="20"/>
      <c r="L40" s="20"/>
    </row>
    <row r="41" spans="1:12" ht="21.75" x14ac:dyDescent="0.5">
      <c r="A41" s="15"/>
      <c r="B41" s="31"/>
      <c r="C41" s="32">
        <v>2</v>
      </c>
      <c r="D41" s="44"/>
      <c r="E41" s="44"/>
      <c r="F41" s="44"/>
      <c r="G41" s="44"/>
      <c r="H41" s="44"/>
      <c r="I41" s="34"/>
      <c r="J41" s="35"/>
      <c r="K41" s="20"/>
      <c r="L41" s="20"/>
    </row>
    <row r="42" spans="1:12" ht="21.75" x14ac:dyDescent="0.5">
      <c r="A42" s="15"/>
      <c r="B42" s="31"/>
      <c r="C42" s="32">
        <v>3</v>
      </c>
      <c r="D42" s="44"/>
      <c r="E42" s="44"/>
      <c r="F42" s="44"/>
      <c r="G42" s="44"/>
      <c r="H42" s="44"/>
      <c r="I42" s="34"/>
      <c r="J42" s="35"/>
      <c r="K42" s="20"/>
      <c r="L42" s="20"/>
    </row>
    <row r="43" spans="1:12" ht="21.75" x14ac:dyDescent="0.5">
      <c r="A43" s="47" t="s">
        <v>43</v>
      </c>
      <c r="B43" s="51"/>
      <c r="C43" s="51"/>
      <c r="D43" s="41"/>
      <c r="E43" s="41"/>
      <c r="F43" s="41"/>
      <c r="G43" s="41"/>
      <c r="H43" s="41"/>
      <c r="I43" s="49"/>
      <c r="J43" s="19">
        <f>SUM(J4,J39)</f>
        <v>3600000</v>
      </c>
      <c r="K43" s="20"/>
      <c r="L43" s="20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M48"/>
  <sheetViews>
    <sheetView workbookViewId="0">
      <selection activeCell="M6" sqref="M6"/>
    </sheetView>
  </sheetViews>
  <sheetFormatPr defaultRowHeight="15" x14ac:dyDescent="0.25"/>
  <cols>
    <col min="1" max="1" width="13" customWidth="1"/>
    <col min="2" max="2" width="19.140625" bestFit="1" customWidth="1"/>
    <col min="3" max="3" width="24.42578125" customWidth="1"/>
    <col min="8" max="8" width="11.140625" bestFit="1" customWidth="1"/>
    <col min="9" max="9" width="12.42578125" bestFit="1" customWidth="1"/>
    <col min="10" max="10" width="28" bestFit="1" customWidth="1"/>
    <col min="11" max="11" width="23.140625" customWidth="1"/>
    <col min="12" max="12" width="12.42578125" bestFit="1" customWidth="1"/>
  </cols>
  <sheetData>
    <row r="1" spans="1:13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3" ht="24" x14ac:dyDescent="0.55000000000000004">
      <c r="A2" s="4" t="s">
        <v>1</v>
      </c>
      <c r="B2" s="3"/>
      <c r="C2" s="5"/>
      <c r="D2" s="6"/>
      <c r="E2" s="6"/>
      <c r="F2" s="6"/>
      <c r="G2" s="6"/>
      <c r="H2" s="6"/>
      <c r="I2" s="7"/>
      <c r="J2" s="2"/>
      <c r="K2" s="3"/>
      <c r="L2" s="3"/>
    </row>
    <row r="3" spans="1:13" ht="43.5" x14ac:dyDescent="0.2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/>
      <c r="L3" s="13"/>
    </row>
    <row r="4" spans="1:13" ht="21.75" x14ac:dyDescent="0.5">
      <c r="A4" s="14" t="s">
        <v>12</v>
      </c>
      <c r="B4" s="15"/>
      <c r="C4" s="16"/>
      <c r="D4" s="17"/>
      <c r="E4" s="17"/>
      <c r="F4" s="17"/>
      <c r="G4" s="17"/>
      <c r="H4" s="17"/>
      <c r="I4" s="18"/>
      <c r="J4" s="19">
        <f>SUM(J5,J9,J20,J32,J36,J40)</f>
        <v>7200000</v>
      </c>
      <c r="K4" s="20" t="s">
        <v>58</v>
      </c>
      <c r="L4" s="20"/>
    </row>
    <row r="5" spans="1:13" ht="21.75" x14ac:dyDescent="0.5">
      <c r="A5" s="15"/>
      <c r="B5" s="21" t="s">
        <v>14</v>
      </c>
      <c r="C5" s="22"/>
      <c r="D5" s="23"/>
      <c r="E5" s="23"/>
      <c r="F5" s="23"/>
      <c r="G5" s="23"/>
      <c r="H5" s="23"/>
      <c r="I5" s="24"/>
      <c r="J5" s="19">
        <f>SUM(I6:I8)</f>
        <v>1752000</v>
      </c>
      <c r="K5" s="20"/>
      <c r="L5" s="20"/>
    </row>
    <row r="6" spans="1:13" ht="21.75" x14ac:dyDescent="0.5">
      <c r="A6" s="15"/>
      <c r="B6" s="25"/>
      <c r="C6" s="20" t="s">
        <v>15</v>
      </c>
      <c r="D6" s="27">
        <v>12</v>
      </c>
      <c r="E6" s="27" t="s">
        <v>16</v>
      </c>
      <c r="F6" s="27">
        <v>2</v>
      </c>
      <c r="G6" s="27">
        <v>1</v>
      </c>
      <c r="H6" s="28">
        <v>18000</v>
      </c>
      <c r="I6" s="29">
        <f>D6*F6*G6*H6</f>
        <v>432000</v>
      </c>
      <c r="J6" s="16"/>
      <c r="K6" s="20" t="s">
        <v>17</v>
      </c>
      <c r="L6" s="30">
        <f>7200000*25%</f>
        <v>1800000</v>
      </c>
      <c r="M6" s="20" t="s">
        <v>79</v>
      </c>
    </row>
    <row r="7" spans="1:13" ht="21.75" x14ac:dyDescent="0.5">
      <c r="A7" s="15"/>
      <c r="B7" s="31"/>
      <c r="C7" s="26" t="s">
        <v>59</v>
      </c>
      <c r="D7" s="27">
        <v>12</v>
      </c>
      <c r="E7" s="27" t="s">
        <v>16</v>
      </c>
      <c r="F7" s="27">
        <v>2</v>
      </c>
      <c r="G7" s="27">
        <v>1</v>
      </c>
      <c r="H7" s="28">
        <v>25000</v>
      </c>
      <c r="I7" s="29">
        <f>D7*F7*G7*H7</f>
        <v>600000</v>
      </c>
      <c r="J7" s="35"/>
      <c r="K7" s="20"/>
      <c r="L7" s="20"/>
    </row>
    <row r="8" spans="1:13" ht="21.75" x14ac:dyDescent="0.5">
      <c r="A8" s="15"/>
      <c r="B8" s="31"/>
      <c r="C8" s="52" t="s">
        <v>60</v>
      </c>
      <c r="D8" s="27">
        <v>12</v>
      </c>
      <c r="E8" s="27" t="s">
        <v>16</v>
      </c>
      <c r="F8" s="27">
        <v>2</v>
      </c>
      <c r="G8" s="27">
        <v>1</v>
      </c>
      <c r="H8" s="28">
        <v>30000</v>
      </c>
      <c r="I8" s="29">
        <f>D8*F8*G8*H8</f>
        <v>720000</v>
      </c>
      <c r="J8" s="35"/>
      <c r="K8" s="20"/>
      <c r="L8" s="20"/>
    </row>
    <row r="9" spans="1:13" ht="21.75" x14ac:dyDescent="0.5">
      <c r="A9" s="15"/>
      <c r="B9" s="36" t="s">
        <v>18</v>
      </c>
      <c r="C9" s="22"/>
      <c r="D9" s="23"/>
      <c r="E9" s="23"/>
      <c r="F9" s="23"/>
      <c r="G9" s="23"/>
      <c r="H9" s="23"/>
      <c r="I9" s="24"/>
      <c r="J9" s="19">
        <f>SUM(I10,I15:I17)</f>
        <v>3129000</v>
      </c>
      <c r="K9" s="20"/>
      <c r="L9" s="20"/>
    </row>
    <row r="10" spans="1:13" ht="43.5" x14ac:dyDescent="0.5">
      <c r="A10" s="15"/>
      <c r="B10" s="31"/>
      <c r="C10" s="26" t="s">
        <v>61</v>
      </c>
      <c r="D10" s="27"/>
      <c r="E10" s="27"/>
      <c r="F10" s="27"/>
      <c r="G10" s="27"/>
      <c r="H10" s="27"/>
      <c r="I10" s="29">
        <f>SUM(I11:I14)</f>
        <v>2849000</v>
      </c>
      <c r="J10" s="16"/>
      <c r="K10" s="20"/>
      <c r="L10" s="20"/>
    </row>
    <row r="11" spans="1:13" ht="21.75" x14ac:dyDescent="0.5">
      <c r="A11" s="15"/>
      <c r="B11" s="31"/>
      <c r="C11" s="26" t="s">
        <v>62</v>
      </c>
      <c r="D11" s="27">
        <v>30</v>
      </c>
      <c r="E11" s="27" t="s">
        <v>63</v>
      </c>
      <c r="F11" s="27"/>
      <c r="G11" s="27"/>
      <c r="H11" s="28">
        <v>10000</v>
      </c>
      <c r="I11" s="29">
        <f>D11*H11</f>
        <v>300000</v>
      </c>
      <c r="J11" s="16"/>
      <c r="K11" s="20"/>
      <c r="L11" s="20"/>
    </row>
    <row r="12" spans="1:13" ht="21.75" x14ac:dyDescent="0.5">
      <c r="A12" s="15"/>
      <c r="B12" s="31"/>
      <c r="C12" s="26" t="s">
        <v>64</v>
      </c>
      <c r="D12" s="27">
        <v>20</v>
      </c>
      <c r="E12" s="27" t="s">
        <v>65</v>
      </c>
      <c r="F12" s="27"/>
      <c r="G12" s="27"/>
      <c r="H12" s="28">
        <v>7000</v>
      </c>
      <c r="I12" s="29">
        <f>D12*H12</f>
        <v>140000</v>
      </c>
      <c r="J12" s="16"/>
      <c r="K12" s="20"/>
      <c r="L12" s="20"/>
    </row>
    <row r="13" spans="1:13" ht="21.75" x14ac:dyDescent="0.5">
      <c r="A13" s="15"/>
      <c r="B13" s="31"/>
      <c r="C13" s="26" t="s">
        <v>66</v>
      </c>
      <c r="D13" s="27">
        <v>300</v>
      </c>
      <c r="E13" s="27" t="s">
        <v>20</v>
      </c>
      <c r="F13" s="27"/>
      <c r="G13" s="27"/>
      <c r="H13" s="27"/>
      <c r="I13" s="29">
        <v>1509000</v>
      </c>
      <c r="J13" s="16"/>
      <c r="K13" s="20"/>
      <c r="L13" s="20"/>
    </row>
    <row r="14" spans="1:13" ht="21.75" x14ac:dyDescent="0.5">
      <c r="A14" s="15"/>
      <c r="B14" s="31"/>
      <c r="C14" s="26" t="s">
        <v>67</v>
      </c>
      <c r="D14" s="27">
        <v>300</v>
      </c>
      <c r="E14" s="27" t="s">
        <v>20</v>
      </c>
      <c r="F14" s="27"/>
      <c r="G14" s="27"/>
      <c r="H14" s="27"/>
      <c r="I14" s="29">
        <v>900000</v>
      </c>
      <c r="J14" s="16"/>
      <c r="K14" s="20"/>
      <c r="L14" s="20"/>
    </row>
    <row r="15" spans="1:13" ht="43.5" x14ac:dyDescent="0.5">
      <c r="A15" s="15"/>
      <c r="B15" s="31"/>
      <c r="C15" s="26" t="s">
        <v>21</v>
      </c>
      <c r="D15" s="27"/>
      <c r="E15" s="27"/>
      <c r="F15" s="27"/>
      <c r="G15" s="27"/>
      <c r="H15" s="27"/>
      <c r="I15" s="29">
        <v>50000</v>
      </c>
      <c r="J15" s="16"/>
      <c r="K15" s="20"/>
      <c r="L15" s="20"/>
    </row>
    <row r="16" spans="1:13" ht="43.5" x14ac:dyDescent="0.5">
      <c r="A16" s="15"/>
      <c r="B16" s="31"/>
      <c r="C16" s="26" t="s">
        <v>22</v>
      </c>
      <c r="D16" s="27"/>
      <c r="E16" s="27"/>
      <c r="F16" s="27"/>
      <c r="G16" s="27"/>
      <c r="H16" s="27"/>
      <c r="I16" s="29">
        <v>200000</v>
      </c>
      <c r="J16" s="16"/>
      <c r="K16" s="20"/>
      <c r="L16" s="20"/>
    </row>
    <row r="17" spans="1:12" ht="21.75" x14ac:dyDescent="0.5">
      <c r="A17" s="15"/>
      <c r="B17" s="31"/>
      <c r="C17" s="26" t="s">
        <v>48</v>
      </c>
      <c r="D17" s="27"/>
      <c r="E17" s="27"/>
      <c r="F17" s="27"/>
      <c r="G17" s="27"/>
      <c r="H17" s="27"/>
      <c r="I17" s="29">
        <f>SUM(I18:I19)</f>
        <v>30000</v>
      </c>
      <c r="J17" s="16"/>
      <c r="K17" s="20"/>
      <c r="L17" s="20"/>
    </row>
    <row r="18" spans="1:12" ht="21.75" x14ac:dyDescent="0.5">
      <c r="A18" s="15"/>
      <c r="B18" s="31"/>
      <c r="C18" s="26" t="s">
        <v>49</v>
      </c>
      <c r="D18" s="27">
        <v>4</v>
      </c>
      <c r="E18" s="27" t="s">
        <v>50</v>
      </c>
      <c r="F18" s="27"/>
      <c r="G18" s="27"/>
      <c r="H18" s="28">
        <v>5000</v>
      </c>
      <c r="I18" s="29">
        <f>D18*H18</f>
        <v>20000</v>
      </c>
      <c r="J18" s="16"/>
      <c r="K18" s="20"/>
      <c r="L18" s="20"/>
    </row>
    <row r="19" spans="1:12" ht="21.75" x14ac:dyDescent="0.5">
      <c r="A19" s="15"/>
      <c r="B19" s="31"/>
      <c r="C19" s="26" t="s">
        <v>51</v>
      </c>
      <c r="D19" s="27">
        <v>2</v>
      </c>
      <c r="E19" s="27" t="s">
        <v>52</v>
      </c>
      <c r="F19" s="27"/>
      <c r="G19" s="27"/>
      <c r="H19" s="28">
        <v>5000</v>
      </c>
      <c r="I19" s="29">
        <f>D19*H19</f>
        <v>10000</v>
      </c>
      <c r="J19" s="16"/>
      <c r="K19" s="20"/>
      <c r="L19" s="20"/>
    </row>
    <row r="20" spans="1:12" ht="21.75" x14ac:dyDescent="0.5">
      <c r="A20" s="15"/>
      <c r="B20" s="21" t="s">
        <v>23</v>
      </c>
      <c r="C20" s="22"/>
      <c r="D20" s="23"/>
      <c r="E20" s="23"/>
      <c r="F20" s="23"/>
      <c r="G20" s="23"/>
      <c r="H20" s="23"/>
      <c r="I20" s="24"/>
      <c r="J20" s="19">
        <f>SUM(I21,I26:I31)</f>
        <v>2319000</v>
      </c>
      <c r="K20" s="20"/>
      <c r="L20" s="20"/>
    </row>
    <row r="21" spans="1:12" ht="43.5" x14ac:dyDescent="0.5">
      <c r="A21" s="15"/>
      <c r="B21" s="31"/>
      <c r="C21" s="26" t="s">
        <v>24</v>
      </c>
      <c r="D21" s="37"/>
      <c r="E21" s="37"/>
      <c r="F21" s="27"/>
      <c r="G21" s="27"/>
      <c r="H21" s="38"/>
      <c r="I21" s="29">
        <f>SUM(I22:I25)</f>
        <v>500000</v>
      </c>
      <c r="J21" s="39"/>
      <c r="K21" s="20"/>
      <c r="L21" s="20"/>
    </row>
    <row r="22" spans="1:12" ht="21.75" x14ac:dyDescent="0.5">
      <c r="A22" s="15"/>
      <c r="B22" s="31"/>
      <c r="C22" s="26" t="s">
        <v>25</v>
      </c>
      <c r="D22" s="27">
        <v>300</v>
      </c>
      <c r="E22" s="27" t="s">
        <v>20</v>
      </c>
      <c r="F22" s="27">
        <v>2</v>
      </c>
      <c r="G22" s="27">
        <v>2</v>
      </c>
      <c r="H22" s="38">
        <v>200</v>
      </c>
      <c r="I22" s="29">
        <f>D22*F22*G22*H22</f>
        <v>240000</v>
      </c>
      <c r="J22" s="39"/>
      <c r="K22" s="20"/>
      <c r="L22" s="20"/>
    </row>
    <row r="23" spans="1:12" ht="21.75" x14ac:dyDescent="0.5">
      <c r="A23" s="15"/>
      <c r="B23" s="31"/>
      <c r="C23" s="26" t="s">
        <v>26</v>
      </c>
      <c r="D23" s="27">
        <v>300</v>
      </c>
      <c r="E23" s="27" t="s">
        <v>20</v>
      </c>
      <c r="F23" s="27">
        <v>1</v>
      </c>
      <c r="G23" s="27">
        <v>3</v>
      </c>
      <c r="H23" s="38">
        <v>200</v>
      </c>
      <c r="I23" s="29">
        <f>D23*F23*G23*H23</f>
        <v>180000</v>
      </c>
      <c r="J23" s="39"/>
      <c r="K23" s="20"/>
      <c r="L23" s="20"/>
    </row>
    <row r="24" spans="1:12" ht="21.75" x14ac:dyDescent="0.5">
      <c r="A24" s="15"/>
      <c r="B24" s="31"/>
      <c r="C24" s="26" t="s">
        <v>27</v>
      </c>
      <c r="D24" s="27">
        <v>6</v>
      </c>
      <c r="E24" s="37" t="s">
        <v>28</v>
      </c>
      <c r="F24" s="27"/>
      <c r="G24" s="27"/>
      <c r="H24" s="38">
        <v>5000</v>
      </c>
      <c r="I24" s="29">
        <f>D24*H24</f>
        <v>30000</v>
      </c>
      <c r="J24" s="39"/>
      <c r="K24" s="20"/>
      <c r="L24" s="20"/>
    </row>
    <row r="25" spans="1:12" ht="21.75" x14ac:dyDescent="0.5">
      <c r="A25" s="15"/>
      <c r="B25" s="31"/>
      <c r="C25" s="26" t="s">
        <v>68</v>
      </c>
      <c r="D25" s="27">
        <v>10</v>
      </c>
      <c r="E25" s="37" t="s">
        <v>54</v>
      </c>
      <c r="F25" s="27"/>
      <c r="G25" s="27"/>
      <c r="H25" s="38">
        <v>5000</v>
      </c>
      <c r="I25" s="29">
        <f>D25*H25</f>
        <v>50000</v>
      </c>
      <c r="J25" s="39"/>
      <c r="K25" s="20"/>
      <c r="L25" s="20"/>
    </row>
    <row r="26" spans="1:12" ht="21.75" x14ac:dyDescent="0.5">
      <c r="A26" s="15"/>
      <c r="B26" s="31"/>
      <c r="C26" s="26" t="s">
        <v>29</v>
      </c>
      <c r="D26" s="27">
        <v>1</v>
      </c>
      <c r="E26" s="27" t="s">
        <v>30</v>
      </c>
      <c r="F26" s="27"/>
      <c r="G26" s="27"/>
      <c r="H26" s="38">
        <v>5000</v>
      </c>
      <c r="I26" s="29">
        <v>5000</v>
      </c>
      <c r="J26" s="39"/>
      <c r="K26" s="20"/>
      <c r="L26" s="20"/>
    </row>
    <row r="27" spans="1:12" ht="43.5" x14ac:dyDescent="0.5">
      <c r="A27" s="15"/>
      <c r="B27" s="31"/>
      <c r="C27" s="26" t="s">
        <v>31</v>
      </c>
      <c r="D27" s="27">
        <v>12</v>
      </c>
      <c r="E27" s="27" t="s">
        <v>16</v>
      </c>
      <c r="F27" s="27">
        <v>6</v>
      </c>
      <c r="G27" s="27">
        <v>1</v>
      </c>
      <c r="H27" s="27">
        <v>750</v>
      </c>
      <c r="I27" s="29">
        <f>D27*F27*G27*H27</f>
        <v>54000</v>
      </c>
      <c r="J27" s="16"/>
      <c r="K27" s="20"/>
      <c r="L27" s="20"/>
    </row>
    <row r="28" spans="1:12" ht="65.25" x14ac:dyDescent="0.5">
      <c r="A28" s="15"/>
      <c r="B28" s="31"/>
      <c r="C28" s="26" t="s">
        <v>32</v>
      </c>
      <c r="D28" s="27">
        <v>8</v>
      </c>
      <c r="E28" s="27" t="s">
        <v>33</v>
      </c>
      <c r="F28" s="27"/>
      <c r="G28" s="27"/>
      <c r="H28" s="28">
        <v>150000</v>
      </c>
      <c r="I28" s="29">
        <f>D28*H28</f>
        <v>1200000</v>
      </c>
      <c r="J28" s="16"/>
      <c r="K28" s="20"/>
      <c r="L28" s="20"/>
    </row>
    <row r="29" spans="1:12" ht="21.75" x14ac:dyDescent="0.5">
      <c r="A29" s="15"/>
      <c r="B29" s="31"/>
      <c r="C29" s="26" t="s">
        <v>53</v>
      </c>
      <c r="D29" s="27">
        <v>10</v>
      </c>
      <c r="E29" s="27" t="s">
        <v>54</v>
      </c>
      <c r="F29" s="27"/>
      <c r="G29" s="27"/>
      <c r="H29" s="28">
        <v>1000</v>
      </c>
      <c r="I29" s="29">
        <f>D29*H29</f>
        <v>10000</v>
      </c>
      <c r="J29" s="16"/>
      <c r="K29" s="20"/>
      <c r="L29" s="20"/>
    </row>
    <row r="30" spans="1:12" ht="43.5" x14ac:dyDescent="0.5">
      <c r="A30" s="15"/>
      <c r="B30" s="31"/>
      <c r="C30" s="26" t="s">
        <v>55</v>
      </c>
      <c r="D30" s="27">
        <v>6</v>
      </c>
      <c r="E30" s="27" t="s">
        <v>54</v>
      </c>
      <c r="F30" s="27">
        <v>5</v>
      </c>
      <c r="G30" s="27"/>
      <c r="H30" s="28">
        <v>5000</v>
      </c>
      <c r="I30" s="29">
        <f>D30*F30*H30</f>
        <v>150000</v>
      </c>
      <c r="J30" s="16"/>
      <c r="K30" s="20"/>
      <c r="L30" s="20"/>
    </row>
    <row r="31" spans="1:12" ht="21.75" x14ac:dyDescent="0.5">
      <c r="A31" s="15"/>
      <c r="B31" s="31"/>
      <c r="C31" s="26" t="s">
        <v>56</v>
      </c>
      <c r="D31" s="27">
        <v>400</v>
      </c>
      <c r="E31" s="27" t="s">
        <v>57</v>
      </c>
      <c r="F31" s="27"/>
      <c r="G31" s="27">
        <v>2</v>
      </c>
      <c r="H31" s="28">
        <v>500</v>
      </c>
      <c r="I31" s="29">
        <f>D31*G31*H31</f>
        <v>400000</v>
      </c>
      <c r="J31" s="16"/>
      <c r="K31" s="20"/>
      <c r="L31" s="20"/>
    </row>
    <row r="32" spans="1:12" ht="21.75" x14ac:dyDescent="0.5">
      <c r="A32" s="15"/>
      <c r="B32" s="21" t="s">
        <v>34</v>
      </c>
      <c r="C32" s="40"/>
      <c r="D32" s="41"/>
      <c r="E32" s="41"/>
      <c r="F32" s="41"/>
      <c r="G32" s="41"/>
      <c r="H32" s="41"/>
      <c r="I32" s="42"/>
      <c r="J32" s="43" t="s">
        <v>35</v>
      </c>
      <c r="K32" s="20"/>
      <c r="L32" s="20"/>
    </row>
    <row r="33" spans="1:12" ht="21.75" x14ac:dyDescent="0.5">
      <c r="A33" s="15"/>
      <c r="B33" s="31"/>
      <c r="C33" s="32">
        <v>1</v>
      </c>
      <c r="D33" s="44"/>
      <c r="E33" s="44"/>
      <c r="F33" s="44"/>
      <c r="G33" s="44"/>
      <c r="H33" s="44"/>
      <c r="I33" s="34"/>
      <c r="J33" s="35"/>
      <c r="K33" s="20"/>
      <c r="L33" s="20"/>
    </row>
    <row r="34" spans="1:12" ht="21.75" x14ac:dyDescent="0.5">
      <c r="A34" s="15"/>
      <c r="B34" s="31"/>
      <c r="C34" s="32">
        <v>2</v>
      </c>
      <c r="D34" s="44"/>
      <c r="E34" s="44"/>
      <c r="F34" s="44"/>
      <c r="G34" s="44"/>
      <c r="H34" s="44"/>
      <c r="I34" s="34"/>
      <c r="J34" s="35"/>
      <c r="K34" s="20"/>
      <c r="L34" s="20"/>
    </row>
    <row r="35" spans="1:12" ht="21.75" x14ac:dyDescent="0.5">
      <c r="A35" s="15"/>
      <c r="B35" s="31"/>
      <c r="C35" s="32">
        <v>3</v>
      </c>
      <c r="D35" s="44"/>
      <c r="E35" s="44"/>
      <c r="F35" s="44"/>
      <c r="G35" s="44"/>
      <c r="H35" s="44"/>
      <c r="I35" s="34"/>
      <c r="J35" s="35"/>
      <c r="K35" s="20"/>
      <c r="L35" s="20"/>
    </row>
    <row r="36" spans="1:12" ht="21.75" x14ac:dyDescent="0.5">
      <c r="A36" s="15"/>
      <c r="B36" s="21" t="s">
        <v>36</v>
      </c>
      <c r="C36" s="40"/>
      <c r="D36" s="41"/>
      <c r="E36" s="41"/>
      <c r="F36" s="41"/>
      <c r="G36" s="41"/>
      <c r="H36" s="41"/>
      <c r="I36" s="42"/>
      <c r="J36" s="43" t="s">
        <v>37</v>
      </c>
      <c r="K36" s="20"/>
      <c r="L36" s="20"/>
    </row>
    <row r="37" spans="1:12" ht="21.75" x14ac:dyDescent="0.5">
      <c r="A37" s="15"/>
      <c r="B37" s="31"/>
      <c r="C37" s="32">
        <v>1</v>
      </c>
      <c r="D37" s="44"/>
      <c r="E37" s="44"/>
      <c r="F37" s="44"/>
      <c r="G37" s="44"/>
      <c r="H37" s="44"/>
      <c r="I37" s="45"/>
      <c r="J37" s="15"/>
      <c r="K37" s="20"/>
      <c r="L37" s="20"/>
    </row>
    <row r="38" spans="1:12" ht="21.75" x14ac:dyDescent="0.5">
      <c r="A38" s="15"/>
      <c r="B38" s="31"/>
      <c r="C38" s="32">
        <v>2</v>
      </c>
      <c r="D38" s="44"/>
      <c r="E38" s="44"/>
      <c r="F38" s="44"/>
      <c r="G38" s="44"/>
      <c r="H38" s="44"/>
      <c r="I38" s="45"/>
      <c r="J38" s="15"/>
      <c r="K38" s="20"/>
      <c r="L38" s="20"/>
    </row>
    <row r="39" spans="1:12" ht="21.75" x14ac:dyDescent="0.5">
      <c r="A39" s="15"/>
      <c r="B39" s="31"/>
      <c r="C39" s="32">
        <v>3</v>
      </c>
      <c r="D39" s="44"/>
      <c r="E39" s="44"/>
      <c r="F39" s="44"/>
      <c r="G39" s="44"/>
      <c r="H39" s="44"/>
      <c r="I39" s="45"/>
      <c r="J39" s="15"/>
      <c r="K39" s="20"/>
      <c r="L39" s="20"/>
    </row>
    <row r="40" spans="1:12" ht="21.75" x14ac:dyDescent="0.5">
      <c r="A40" s="15"/>
      <c r="B40" s="21" t="s">
        <v>38</v>
      </c>
      <c r="C40" s="40"/>
      <c r="D40" s="41"/>
      <c r="E40" s="41"/>
      <c r="F40" s="41"/>
      <c r="G40" s="41"/>
      <c r="H40" s="41"/>
      <c r="I40" s="42"/>
      <c r="J40" s="43" t="s">
        <v>39</v>
      </c>
      <c r="K40" s="20"/>
      <c r="L40" s="20"/>
    </row>
    <row r="41" spans="1:12" ht="21.75" x14ac:dyDescent="0.5">
      <c r="A41" s="15"/>
      <c r="B41" s="46"/>
      <c r="C41" s="32">
        <v>1</v>
      </c>
      <c r="D41" s="44"/>
      <c r="E41" s="44"/>
      <c r="F41" s="44"/>
      <c r="G41" s="44"/>
      <c r="H41" s="44"/>
      <c r="I41" s="45"/>
      <c r="J41" s="15"/>
      <c r="K41" s="20"/>
      <c r="L41" s="20"/>
    </row>
    <row r="42" spans="1:12" ht="21.75" x14ac:dyDescent="0.5">
      <c r="A42" s="15"/>
      <c r="B42" s="46"/>
      <c r="C42" s="32">
        <v>2</v>
      </c>
      <c r="D42" s="44"/>
      <c r="E42" s="44"/>
      <c r="F42" s="44"/>
      <c r="G42" s="44"/>
      <c r="H42" s="44"/>
      <c r="I42" s="45"/>
      <c r="J42" s="15"/>
      <c r="K42" s="20"/>
      <c r="L42" s="20"/>
    </row>
    <row r="43" spans="1:12" ht="21.75" x14ac:dyDescent="0.5">
      <c r="A43" s="15"/>
      <c r="B43" s="31"/>
      <c r="C43" s="32">
        <v>3</v>
      </c>
      <c r="D43" s="44"/>
      <c r="E43" s="44"/>
      <c r="F43" s="44"/>
      <c r="G43" s="44"/>
      <c r="H43" s="44"/>
      <c r="I43" s="45"/>
      <c r="J43" s="15"/>
      <c r="K43" s="20"/>
      <c r="L43" s="20"/>
    </row>
    <row r="44" spans="1:12" ht="21.75" x14ac:dyDescent="0.5">
      <c r="A44" s="47" t="s">
        <v>40</v>
      </c>
      <c r="B44" s="36" t="s">
        <v>41</v>
      </c>
      <c r="C44" s="48"/>
      <c r="D44" s="41"/>
      <c r="E44" s="41"/>
      <c r="F44" s="41"/>
      <c r="G44" s="41"/>
      <c r="H44" s="41"/>
      <c r="I44" s="49"/>
      <c r="J44" s="43" t="s">
        <v>42</v>
      </c>
      <c r="K44" s="50"/>
      <c r="L44" s="50"/>
    </row>
    <row r="45" spans="1:12" ht="21.75" x14ac:dyDescent="0.5">
      <c r="A45" s="15"/>
      <c r="B45" s="31"/>
      <c r="C45" s="32">
        <v>1</v>
      </c>
      <c r="D45" s="44"/>
      <c r="E45" s="44"/>
      <c r="F45" s="44"/>
      <c r="G45" s="44"/>
      <c r="H45" s="44"/>
      <c r="I45" s="34"/>
      <c r="J45" s="35"/>
      <c r="K45" s="20"/>
      <c r="L45" s="20"/>
    </row>
    <row r="46" spans="1:12" ht="21.75" x14ac:dyDescent="0.5">
      <c r="A46" s="15"/>
      <c r="B46" s="31"/>
      <c r="C46" s="32">
        <v>2</v>
      </c>
      <c r="D46" s="44"/>
      <c r="E46" s="44"/>
      <c r="F46" s="44"/>
      <c r="G46" s="44"/>
      <c r="H46" s="44"/>
      <c r="I46" s="34"/>
      <c r="J46" s="35"/>
      <c r="K46" s="20"/>
      <c r="L46" s="20"/>
    </row>
    <row r="47" spans="1:12" ht="21.75" x14ac:dyDescent="0.5">
      <c r="A47" s="15"/>
      <c r="B47" s="31"/>
      <c r="C47" s="32">
        <v>3</v>
      </c>
      <c r="D47" s="44"/>
      <c r="E47" s="44"/>
      <c r="F47" s="44"/>
      <c r="G47" s="44"/>
      <c r="H47" s="44"/>
      <c r="I47" s="34"/>
      <c r="J47" s="35"/>
      <c r="K47" s="20"/>
      <c r="L47" s="20"/>
    </row>
    <row r="48" spans="1:12" ht="21.75" x14ac:dyDescent="0.5">
      <c r="A48" s="47" t="s">
        <v>43</v>
      </c>
      <c r="B48" s="51"/>
      <c r="C48" s="51"/>
      <c r="D48" s="41"/>
      <c r="E48" s="41"/>
      <c r="F48" s="41"/>
      <c r="G48" s="41"/>
      <c r="H48" s="41"/>
      <c r="I48" s="49"/>
      <c r="J48" s="19">
        <f>SUM(J4,J44)</f>
        <v>7200000</v>
      </c>
      <c r="K48" s="20"/>
      <c r="L48" s="20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workbookViewId="0">
      <selection activeCell="E17" sqref="E17"/>
    </sheetView>
  </sheetViews>
  <sheetFormatPr defaultRowHeight="15" x14ac:dyDescent="0.25"/>
  <cols>
    <col min="1" max="1" width="14.140625" customWidth="1"/>
    <col min="2" max="2" width="19.140625" bestFit="1" customWidth="1"/>
    <col min="3" max="3" width="33.140625" customWidth="1"/>
    <col min="8" max="8" width="11.140625" bestFit="1" customWidth="1"/>
    <col min="9" max="9" width="16.7109375" customWidth="1"/>
    <col min="10" max="10" width="27.28515625" bestFit="1" customWidth="1"/>
  </cols>
  <sheetData>
    <row r="1" spans="1:10" ht="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24" x14ac:dyDescent="0.55000000000000004">
      <c r="A2" s="4" t="s">
        <v>69</v>
      </c>
      <c r="B2" s="3"/>
      <c r="C2" s="4"/>
      <c r="D2" s="6"/>
      <c r="E2" s="6"/>
      <c r="F2" s="6"/>
      <c r="G2" s="6"/>
      <c r="H2" s="6"/>
      <c r="I2" s="2"/>
      <c r="J2" s="2"/>
    </row>
    <row r="3" spans="1:10" ht="43.5" x14ac:dyDescent="0.2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2" t="s">
        <v>10</v>
      </c>
      <c r="J3" s="12" t="s">
        <v>11</v>
      </c>
    </row>
    <row r="4" spans="1:10" ht="21.75" x14ac:dyDescent="0.5">
      <c r="A4" s="14" t="s">
        <v>12</v>
      </c>
      <c r="B4" s="15"/>
      <c r="C4" s="15"/>
      <c r="D4" s="10"/>
      <c r="E4" s="10"/>
      <c r="F4" s="10"/>
      <c r="G4" s="10"/>
      <c r="H4" s="10"/>
      <c r="I4" s="53"/>
      <c r="J4" s="54" t="s">
        <v>70</v>
      </c>
    </row>
    <row r="5" spans="1:10" ht="21.75" x14ac:dyDescent="0.5">
      <c r="A5" s="15"/>
      <c r="B5" s="21" t="s">
        <v>14</v>
      </c>
      <c r="C5" s="55"/>
      <c r="D5" s="41"/>
      <c r="E5" s="41"/>
      <c r="F5" s="41"/>
      <c r="G5" s="41"/>
      <c r="H5" s="41"/>
      <c r="I5" s="56"/>
      <c r="J5" s="54" t="s">
        <v>71</v>
      </c>
    </row>
    <row r="6" spans="1:10" ht="21.75" x14ac:dyDescent="0.5">
      <c r="A6" s="15"/>
      <c r="B6" s="25"/>
      <c r="C6" s="57">
        <v>1</v>
      </c>
      <c r="D6" s="44"/>
      <c r="E6" s="44"/>
      <c r="F6" s="44"/>
      <c r="G6" s="44"/>
      <c r="H6" s="44"/>
      <c r="I6" s="35"/>
      <c r="J6" s="35"/>
    </row>
    <row r="7" spans="1:10" ht="21.75" x14ac:dyDescent="0.5">
      <c r="A7" s="15"/>
      <c r="B7" s="31"/>
      <c r="C7" s="58">
        <v>2</v>
      </c>
      <c r="D7" s="33"/>
      <c r="E7" s="33"/>
      <c r="F7" s="33"/>
      <c r="G7" s="33"/>
      <c r="H7" s="33"/>
      <c r="I7" s="35"/>
      <c r="J7" s="35"/>
    </row>
    <row r="8" spans="1:10" ht="21.75" x14ac:dyDescent="0.5">
      <c r="A8" s="15"/>
      <c r="B8" s="31"/>
      <c r="C8" s="58">
        <v>3</v>
      </c>
      <c r="D8" s="33"/>
      <c r="E8" s="33"/>
      <c r="F8" s="33"/>
      <c r="G8" s="33"/>
      <c r="H8" s="33"/>
      <c r="I8" s="35"/>
      <c r="J8" s="35"/>
    </row>
    <row r="9" spans="1:10" ht="21.75" x14ac:dyDescent="0.5">
      <c r="A9" s="15"/>
      <c r="B9" s="36" t="s">
        <v>18</v>
      </c>
      <c r="C9" s="55"/>
      <c r="D9" s="41"/>
      <c r="E9" s="41"/>
      <c r="F9" s="41"/>
      <c r="G9" s="41"/>
      <c r="H9" s="41"/>
      <c r="I9" s="56"/>
      <c r="J9" s="54" t="s">
        <v>72</v>
      </c>
    </row>
    <row r="10" spans="1:10" ht="21.75" x14ac:dyDescent="0.5">
      <c r="A10" s="15"/>
      <c r="B10" s="31"/>
      <c r="C10" s="58">
        <v>1</v>
      </c>
      <c r="D10" s="44"/>
      <c r="E10" s="44"/>
      <c r="F10" s="44"/>
      <c r="G10" s="44"/>
      <c r="H10" s="44"/>
      <c r="I10" s="35"/>
      <c r="J10" s="35"/>
    </row>
    <row r="11" spans="1:10" ht="21.75" x14ac:dyDescent="0.5">
      <c r="A11" s="15"/>
      <c r="B11" s="31"/>
      <c r="C11" s="58">
        <v>2</v>
      </c>
      <c r="D11" s="44"/>
      <c r="E11" s="44"/>
      <c r="F11" s="44"/>
      <c r="G11" s="44"/>
      <c r="H11" s="44"/>
      <c r="I11" s="35"/>
      <c r="J11" s="35"/>
    </row>
    <row r="12" spans="1:10" ht="21.75" x14ac:dyDescent="0.5">
      <c r="A12" s="15"/>
      <c r="B12" s="31"/>
      <c r="C12" s="58">
        <v>3</v>
      </c>
      <c r="D12" s="44"/>
      <c r="E12" s="44"/>
      <c r="F12" s="44"/>
      <c r="G12" s="44"/>
      <c r="H12" s="44"/>
      <c r="I12" s="35"/>
      <c r="J12" s="35"/>
    </row>
    <row r="13" spans="1:10" ht="21.75" x14ac:dyDescent="0.5">
      <c r="A13" s="15"/>
      <c r="B13" s="21" t="s">
        <v>23</v>
      </c>
      <c r="C13" s="55"/>
      <c r="D13" s="41"/>
      <c r="E13" s="41"/>
      <c r="F13" s="41"/>
      <c r="G13" s="41"/>
      <c r="H13" s="41"/>
      <c r="I13" s="56"/>
      <c r="J13" s="54" t="s">
        <v>73</v>
      </c>
    </row>
    <row r="14" spans="1:10" ht="21.75" x14ac:dyDescent="0.5">
      <c r="A14" s="15"/>
      <c r="B14" s="31"/>
      <c r="C14" s="58">
        <v>1</v>
      </c>
      <c r="D14" s="59"/>
      <c r="E14" s="60"/>
      <c r="F14" s="44"/>
      <c r="G14" s="44"/>
      <c r="H14" s="61"/>
      <c r="I14" s="62"/>
      <c r="J14" s="62"/>
    </row>
    <row r="15" spans="1:10" ht="21.75" x14ac:dyDescent="0.5">
      <c r="A15" s="15"/>
      <c r="B15" s="31"/>
      <c r="C15" s="58">
        <v>2</v>
      </c>
      <c r="D15" s="44"/>
      <c r="E15" s="44"/>
      <c r="F15" s="44"/>
      <c r="G15" s="44"/>
      <c r="H15" s="61"/>
      <c r="I15" s="62"/>
      <c r="J15" s="62"/>
    </row>
    <row r="16" spans="1:10" ht="21.75" x14ac:dyDescent="0.5">
      <c r="A16" s="15"/>
      <c r="B16" s="31"/>
      <c r="C16" s="58">
        <v>3</v>
      </c>
      <c r="D16" s="44"/>
      <c r="E16" s="44"/>
      <c r="F16" s="44"/>
      <c r="G16" s="44"/>
      <c r="H16" s="44"/>
      <c r="I16" s="35"/>
      <c r="J16" s="35"/>
    </row>
    <row r="17" spans="1:10" ht="21.75" x14ac:dyDescent="0.5">
      <c r="A17" s="15"/>
      <c r="B17" s="21" t="s">
        <v>34</v>
      </c>
      <c r="C17" s="55"/>
      <c r="D17" s="41"/>
      <c r="E17" s="41"/>
      <c r="F17" s="41"/>
      <c r="G17" s="41"/>
      <c r="H17" s="41"/>
      <c r="I17" s="56"/>
      <c r="J17" s="54" t="s">
        <v>35</v>
      </c>
    </row>
    <row r="18" spans="1:10" ht="21.75" x14ac:dyDescent="0.5">
      <c r="A18" s="15"/>
      <c r="B18" s="31"/>
      <c r="C18" s="58">
        <v>1</v>
      </c>
      <c r="D18" s="44"/>
      <c r="E18" s="44"/>
      <c r="F18" s="44"/>
      <c r="G18" s="44"/>
      <c r="H18" s="44"/>
      <c r="I18" s="35"/>
      <c r="J18" s="35"/>
    </row>
    <row r="19" spans="1:10" ht="21.75" x14ac:dyDescent="0.5">
      <c r="A19" s="15"/>
      <c r="B19" s="31"/>
      <c r="C19" s="58">
        <v>2</v>
      </c>
      <c r="D19" s="44"/>
      <c r="E19" s="44"/>
      <c r="F19" s="44"/>
      <c r="G19" s="44"/>
      <c r="H19" s="44"/>
      <c r="I19" s="35"/>
      <c r="J19" s="35"/>
    </row>
    <row r="20" spans="1:10" ht="21.75" x14ac:dyDescent="0.5">
      <c r="A20" s="15"/>
      <c r="B20" s="31"/>
      <c r="C20" s="58">
        <v>3</v>
      </c>
      <c r="D20" s="44"/>
      <c r="E20" s="44"/>
      <c r="F20" s="44"/>
      <c r="G20" s="44"/>
      <c r="H20" s="44"/>
      <c r="I20" s="35"/>
      <c r="J20" s="35"/>
    </row>
    <row r="21" spans="1:10" ht="21.75" x14ac:dyDescent="0.5">
      <c r="A21" s="15"/>
      <c r="B21" s="21" t="s">
        <v>36</v>
      </c>
      <c r="C21" s="55"/>
      <c r="D21" s="41"/>
      <c r="E21" s="41"/>
      <c r="F21" s="41"/>
      <c r="G21" s="41"/>
      <c r="H21" s="41"/>
      <c r="I21" s="56"/>
      <c r="J21" s="54" t="s">
        <v>37</v>
      </c>
    </row>
    <row r="22" spans="1:10" ht="21.75" x14ac:dyDescent="0.5">
      <c r="A22" s="15"/>
      <c r="B22" s="31"/>
      <c r="C22" s="58">
        <v>1</v>
      </c>
      <c r="D22" s="44"/>
      <c r="E22" s="44"/>
      <c r="F22" s="44"/>
      <c r="G22" s="44"/>
      <c r="H22" s="44"/>
      <c r="I22" s="15"/>
      <c r="J22" s="15"/>
    </row>
    <row r="23" spans="1:10" ht="21.75" x14ac:dyDescent="0.5">
      <c r="A23" s="15"/>
      <c r="B23" s="31"/>
      <c r="C23" s="58">
        <v>2</v>
      </c>
      <c r="D23" s="44"/>
      <c r="E23" s="44"/>
      <c r="F23" s="44"/>
      <c r="G23" s="44"/>
      <c r="H23" s="44"/>
      <c r="I23" s="15"/>
      <c r="J23" s="15"/>
    </row>
    <row r="24" spans="1:10" ht="21.75" x14ac:dyDescent="0.5">
      <c r="A24" s="15"/>
      <c r="B24" s="31"/>
      <c r="C24" s="58">
        <v>3</v>
      </c>
      <c r="D24" s="44"/>
      <c r="E24" s="44"/>
      <c r="F24" s="44"/>
      <c r="G24" s="44"/>
      <c r="H24" s="44"/>
      <c r="I24" s="15"/>
      <c r="J24" s="15"/>
    </row>
    <row r="25" spans="1:10" ht="21.75" x14ac:dyDescent="0.5">
      <c r="A25" s="15"/>
      <c r="B25" s="21" t="s">
        <v>38</v>
      </c>
      <c r="C25" s="55"/>
      <c r="D25" s="41"/>
      <c r="E25" s="41"/>
      <c r="F25" s="41"/>
      <c r="G25" s="41"/>
      <c r="H25" s="41"/>
      <c r="I25" s="56"/>
      <c r="J25" s="54" t="s">
        <v>39</v>
      </c>
    </row>
    <row r="26" spans="1:10" ht="21.75" x14ac:dyDescent="0.5">
      <c r="A26" s="15"/>
      <c r="B26" s="46"/>
      <c r="C26" s="58">
        <v>1</v>
      </c>
      <c r="D26" s="44"/>
      <c r="E26" s="44"/>
      <c r="F26" s="44"/>
      <c r="G26" s="44"/>
      <c r="H26" s="44"/>
      <c r="I26" s="15"/>
      <c r="J26" s="15"/>
    </row>
    <row r="27" spans="1:10" ht="21.75" x14ac:dyDescent="0.5">
      <c r="A27" s="15"/>
      <c r="B27" s="46"/>
      <c r="C27" s="58">
        <v>2</v>
      </c>
      <c r="D27" s="44"/>
      <c r="E27" s="44"/>
      <c r="F27" s="44"/>
      <c r="G27" s="44"/>
      <c r="H27" s="44"/>
      <c r="I27" s="15"/>
      <c r="J27" s="15"/>
    </row>
    <row r="28" spans="1:10" ht="21.75" x14ac:dyDescent="0.5">
      <c r="A28" s="15"/>
      <c r="B28" s="31"/>
      <c r="C28" s="58">
        <v>3</v>
      </c>
      <c r="D28" s="44"/>
      <c r="E28" s="44"/>
      <c r="F28" s="44"/>
      <c r="G28" s="44"/>
      <c r="H28" s="44"/>
      <c r="I28" s="15"/>
      <c r="J28" s="15"/>
    </row>
    <row r="29" spans="1:10" ht="21.75" x14ac:dyDescent="0.5">
      <c r="A29" s="47" t="s">
        <v>40</v>
      </c>
      <c r="B29" s="36" t="s">
        <v>41</v>
      </c>
      <c r="C29" s="56"/>
      <c r="D29" s="41"/>
      <c r="E29" s="41"/>
      <c r="F29" s="41"/>
      <c r="G29" s="41"/>
      <c r="H29" s="41"/>
      <c r="I29" s="54"/>
      <c r="J29" s="54" t="s">
        <v>42</v>
      </c>
    </row>
    <row r="30" spans="1:10" ht="21.75" x14ac:dyDescent="0.5">
      <c r="A30" s="15"/>
      <c r="B30" s="31"/>
      <c r="C30" s="58">
        <v>1</v>
      </c>
      <c r="D30" s="44"/>
      <c r="E30" s="44"/>
      <c r="F30" s="44"/>
      <c r="G30" s="44"/>
      <c r="H30" s="44"/>
      <c r="I30" s="35"/>
      <c r="J30" s="35"/>
    </row>
    <row r="31" spans="1:10" ht="21.75" x14ac:dyDescent="0.5">
      <c r="A31" s="15"/>
      <c r="B31" s="31"/>
      <c r="C31" s="58">
        <v>2</v>
      </c>
      <c r="D31" s="44"/>
      <c r="E31" s="44"/>
      <c r="F31" s="44"/>
      <c r="G31" s="44"/>
      <c r="H31" s="44"/>
      <c r="I31" s="35"/>
      <c r="J31" s="35"/>
    </row>
    <row r="32" spans="1:10" ht="21.75" x14ac:dyDescent="0.5">
      <c r="A32" s="15"/>
      <c r="B32" s="31"/>
      <c r="C32" s="58">
        <v>3</v>
      </c>
      <c r="D32" s="44"/>
      <c r="E32" s="44"/>
      <c r="F32" s="44"/>
      <c r="G32" s="44"/>
      <c r="H32" s="44"/>
      <c r="I32" s="35"/>
      <c r="J32" s="35"/>
    </row>
    <row r="33" spans="1:10" ht="21.75" x14ac:dyDescent="0.5">
      <c r="A33" s="47" t="s">
        <v>43</v>
      </c>
      <c r="B33" s="51"/>
      <c r="C33" s="63"/>
      <c r="D33" s="41"/>
      <c r="E33" s="41"/>
      <c r="F33" s="41"/>
      <c r="G33" s="41"/>
      <c r="H33" s="41"/>
      <c r="I33" s="54"/>
      <c r="J33" s="54" t="s">
        <v>74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ตัวอย่างการกรอก ทุนขั้นที่ 1</vt:lpstr>
      <vt:lpstr>ตัวอย่างการกรอก ทุนขั้นที่ 2</vt:lpstr>
      <vt:lpstr>ตัวอย่างการกรอก ทุนขั้นที่ 3</vt:lpstr>
      <vt:lpstr>ตัวอย่างการกรอก ทุนขั้นที่ 4</vt:lpstr>
      <vt:lpstr>แบบฟอร์ม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2022-08-23T03:31:59Z</dcterms:created>
  <dcterms:modified xsi:type="dcterms:W3CDTF">2022-08-23T03:41:53Z</dcterms:modified>
</cp:coreProperties>
</file>